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Ross\Documents\"/>
    </mc:Choice>
  </mc:AlternateContent>
  <bookViews>
    <workbookView xWindow="0" yWindow="0" windowWidth="22944" windowHeight="5148"/>
  </bookViews>
  <sheets>
    <sheet name="TradeLog" sheetId="30" r:id="rId1"/>
  </sheets>
  <calcPr calcId="152511"/>
</workbook>
</file>

<file path=xl/calcChain.xml><?xml version="1.0" encoding="utf-8"?>
<calcChain xmlns="http://schemas.openxmlformats.org/spreadsheetml/2006/main">
  <c r="W115" i="30" l="1"/>
  <c r="Y115" i="30"/>
  <c r="W116" i="30"/>
  <c r="Y116" i="30"/>
  <c r="W117" i="30"/>
  <c r="Y117" i="30"/>
  <c r="W118" i="30"/>
  <c r="Y118" i="30"/>
  <c r="W119" i="30"/>
  <c r="Y119" i="30"/>
  <c r="W120" i="30"/>
  <c r="Y120" i="30"/>
  <c r="W121" i="30"/>
  <c r="Y121" i="30"/>
  <c r="W122" i="30"/>
  <c r="Y122" i="30"/>
  <c r="W123" i="30"/>
  <c r="Y123" i="30"/>
  <c r="W124" i="30"/>
  <c r="Y124" i="30"/>
  <c r="W125" i="30"/>
  <c r="Y125" i="30"/>
  <c r="W126" i="30"/>
  <c r="Y126" i="30"/>
  <c r="W127" i="30"/>
  <c r="Y127" i="30"/>
  <c r="W128" i="30"/>
  <c r="Y128" i="30"/>
  <c r="W129" i="30"/>
  <c r="Y129" i="30"/>
  <c r="W130" i="30"/>
  <c r="Y130" i="30"/>
  <c r="W131" i="30"/>
  <c r="Y131" i="30"/>
  <c r="W132" i="30"/>
  <c r="Y132" i="30"/>
  <c r="W133" i="30"/>
  <c r="Y133" i="30"/>
  <c r="W134" i="30"/>
  <c r="Y134" i="30"/>
  <c r="W135" i="30"/>
  <c r="Y135" i="30"/>
  <c r="W136" i="30"/>
  <c r="Y136" i="30"/>
  <c r="W137" i="30"/>
  <c r="Y137" i="30"/>
  <c r="W138" i="30"/>
  <c r="Y138" i="30"/>
  <c r="W139" i="30"/>
  <c r="Y139" i="30"/>
  <c r="W140" i="30"/>
  <c r="Y140" i="30"/>
  <c r="W141" i="30"/>
  <c r="Y141" i="30"/>
  <c r="W142" i="30"/>
  <c r="Y142" i="30"/>
  <c r="W143" i="30"/>
  <c r="Y143" i="30"/>
  <c r="W144" i="30"/>
  <c r="Y144" i="30"/>
  <c r="W145" i="30"/>
  <c r="Y145" i="30"/>
  <c r="W146" i="30"/>
  <c r="Y146" i="30"/>
  <c r="W147" i="30"/>
  <c r="Y147" i="30"/>
  <c r="W148" i="30"/>
  <c r="Y148" i="30"/>
  <c r="W149" i="30"/>
  <c r="Y149" i="30"/>
  <c r="W150" i="30"/>
  <c r="Y150" i="30"/>
  <c r="W151" i="30"/>
  <c r="Y151" i="30"/>
  <c r="W152" i="30"/>
  <c r="Y152" i="30"/>
  <c r="W153" i="30"/>
  <c r="Y153" i="30"/>
  <c r="W154" i="30"/>
  <c r="Y154" i="30"/>
  <c r="W155" i="30"/>
  <c r="Y155" i="30"/>
  <c r="W156" i="30"/>
  <c r="Y156" i="30"/>
  <c r="W157" i="30"/>
  <c r="Y157" i="30"/>
  <c r="W158" i="30"/>
  <c r="Y158" i="30"/>
  <c r="W159" i="30"/>
  <c r="Y159" i="30"/>
  <c r="W160" i="30"/>
  <c r="Y160" i="30"/>
  <c r="W161" i="30"/>
  <c r="Y161" i="30"/>
  <c r="W162" i="30"/>
  <c r="Y162" i="30"/>
  <c r="W163" i="30"/>
  <c r="Y163" i="30"/>
  <c r="W164" i="30"/>
  <c r="Y164" i="30"/>
  <c r="W165" i="30"/>
  <c r="Y165" i="30"/>
  <c r="W166" i="30"/>
  <c r="Y166" i="30"/>
  <c r="W167" i="30"/>
  <c r="Y167" i="30"/>
  <c r="W168" i="30"/>
  <c r="Y168" i="30"/>
  <c r="W169" i="30"/>
  <c r="Y169" i="30"/>
  <c r="W170" i="30"/>
  <c r="Y170" i="30"/>
  <c r="W171" i="30"/>
  <c r="Y171" i="30"/>
  <c r="W172" i="30"/>
  <c r="Y172" i="30"/>
  <c r="W173" i="30"/>
  <c r="Y173" i="30"/>
  <c r="W174" i="30"/>
  <c r="Y174" i="30"/>
  <c r="W175" i="30"/>
  <c r="Y175" i="30"/>
  <c r="W176" i="30"/>
  <c r="Y176" i="30"/>
  <c r="W177" i="30"/>
  <c r="Y177" i="30"/>
  <c r="W178" i="30"/>
  <c r="Y178" i="30"/>
  <c r="W179" i="30"/>
  <c r="Y179" i="30"/>
  <c r="W180" i="30"/>
  <c r="Y180" i="30"/>
  <c r="W181" i="30"/>
  <c r="Y181" i="30"/>
  <c r="W182" i="30"/>
  <c r="Y182" i="30"/>
  <c r="W183" i="30"/>
  <c r="Y183" i="30"/>
  <c r="W184" i="30"/>
  <c r="Y184" i="30"/>
  <c r="W185" i="30"/>
  <c r="Y185" i="30"/>
  <c r="W186" i="30"/>
  <c r="Y186" i="30"/>
  <c r="W187" i="30"/>
  <c r="Y187" i="30"/>
  <c r="W188" i="30"/>
  <c r="Y188" i="30"/>
  <c r="W7" i="30"/>
  <c r="Y7" i="30"/>
  <c r="W8" i="30"/>
  <c r="Y8" i="30"/>
  <c r="W9" i="30"/>
  <c r="Y9" i="30"/>
  <c r="W10" i="30"/>
  <c r="Y10" i="30"/>
  <c r="W11" i="30"/>
  <c r="Y11" i="30"/>
  <c r="W12" i="30"/>
  <c r="Y12" i="30"/>
  <c r="W13" i="30"/>
  <c r="Y13" i="30"/>
  <c r="W14" i="30"/>
  <c r="Y14" i="30"/>
  <c r="W15" i="30"/>
  <c r="Y15" i="30"/>
  <c r="W16" i="30"/>
  <c r="Y16" i="30"/>
  <c r="W17" i="30"/>
  <c r="Y17" i="30"/>
  <c r="W18" i="30"/>
  <c r="Y18" i="30"/>
  <c r="W19" i="30"/>
  <c r="Y19" i="30"/>
  <c r="W20" i="30"/>
  <c r="Y20" i="30"/>
  <c r="W21" i="30"/>
  <c r="Y21" i="30"/>
  <c r="W22" i="30"/>
  <c r="Y22" i="30"/>
  <c r="W23" i="30"/>
  <c r="Y23" i="30"/>
  <c r="W24" i="30"/>
  <c r="Y24" i="30"/>
  <c r="W25" i="30"/>
  <c r="Y25" i="30"/>
  <c r="W26" i="30"/>
  <c r="Y26" i="30"/>
  <c r="W27" i="30"/>
  <c r="Y27" i="30"/>
  <c r="W28" i="30"/>
  <c r="Y28" i="30"/>
  <c r="W29" i="30"/>
  <c r="Y29" i="30"/>
  <c r="W30" i="30"/>
  <c r="Y30" i="30"/>
  <c r="W31" i="30"/>
  <c r="Y31" i="30"/>
  <c r="W32" i="30"/>
  <c r="Y32" i="30"/>
  <c r="W33" i="30"/>
  <c r="Y33" i="30"/>
  <c r="W34" i="30"/>
  <c r="Y34" i="30"/>
  <c r="W35" i="30"/>
  <c r="Y35" i="30"/>
  <c r="W36" i="30"/>
  <c r="Y36" i="30"/>
  <c r="W37" i="30"/>
  <c r="Y37" i="30"/>
  <c r="W38" i="30"/>
  <c r="Y38" i="30"/>
  <c r="W39" i="30"/>
  <c r="Y39" i="30"/>
  <c r="W40" i="30"/>
  <c r="Y40" i="30"/>
  <c r="W41" i="30"/>
  <c r="Y41" i="30"/>
  <c r="W42" i="30"/>
  <c r="Y42" i="30"/>
  <c r="W43" i="30"/>
  <c r="Y43" i="30"/>
  <c r="W44" i="30"/>
  <c r="Y44" i="30"/>
  <c r="W45" i="30"/>
  <c r="Y45" i="30"/>
  <c r="W46" i="30"/>
  <c r="Y46" i="30"/>
  <c r="W47" i="30"/>
  <c r="Y47" i="30"/>
  <c r="W48" i="30"/>
  <c r="Y48" i="30"/>
  <c r="W49" i="30"/>
  <c r="Y49" i="30"/>
  <c r="W50" i="30"/>
  <c r="Y50" i="30"/>
  <c r="W51" i="30"/>
  <c r="Y51" i="30"/>
  <c r="W52" i="30"/>
  <c r="Y52" i="30"/>
  <c r="W53" i="30"/>
  <c r="Y53" i="30"/>
  <c r="W54" i="30"/>
  <c r="Y54" i="30"/>
  <c r="W55" i="30"/>
  <c r="Y55" i="30"/>
  <c r="W56" i="30"/>
  <c r="Y56" i="30"/>
  <c r="W57" i="30"/>
  <c r="Y57" i="30"/>
  <c r="W58" i="30"/>
  <c r="Y58" i="30"/>
  <c r="W59" i="30"/>
  <c r="Y59" i="30"/>
  <c r="W60" i="30"/>
  <c r="Y60" i="30"/>
  <c r="W61" i="30"/>
  <c r="Y61" i="30"/>
  <c r="W62" i="30"/>
  <c r="Y62" i="30"/>
  <c r="W63" i="30"/>
  <c r="Y63" i="30"/>
  <c r="W64" i="30"/>
  <c r="Y64" i="30"/>
  <c r="W65" i="30"/>
  <c r="Y65" i="30"/>
  <c r="W66" i="30"/>
  <c r="Y66" i="30"/>
  <c r="W67" i="30"/>
  <c r="Y67" i="30"/>
  <c r="W68" i="30"/>
  <c r="Y68" i="30"/>
  <c r="W69" i="30"/>
  <c r="Y69" i="30"/>
  <c r="W70" i="30"/>
  <c r="Y70" i="30"/>
  <c r="W71" i="30"/>
  <c r="Y71" i="30"/>
  <c r="W72" i="30"/>
  <c r="Y72" i="30"/>
  <c r="W73" i="30"/>
  <c r="Y73" i="30"/>
  <c r="W74" i="30"/>
  <c r="Y74" i="30"/>
  <c r="W75" i="30"/>
  <c r="Y75" i="30"/>
  <c r="W76" i="30"/>
  <c r="Y76" i="30"/>
  <c r="W77" i="30"/>
  <c r="Y77" i="30"/>
  <c r="W78" i="30"/>
  <c r="Y78" i="30"/>
  <c r="W79" i="30"/>
  <c r="Y79" i="30"/>
  <c r="W80" i="30"/>
  <c r="Y80" i="30"/>
  <c r="W81" i="30"/>
  <c r="Y81" i="30"/>
  <c r="W82" i="30"/>
  <c r="Y82" i="30"/>
  <c r="W83" i="30"/>
  <c r="Y83" i="30"/>
  <c r="W84" i="30"/>
  <c r="Y84" i="30"/>
  <c r="W85" i="30"/>
  <c r="Y85" i="30"/>
  <c r="W86" i="30"/>
  <c r="Y86" i="30"/>
  <c r="W87" i="30"/>
  <c r="Y87" i="30"/>
  <c r="W88" i="30"/>
  <c r="Y88" i="30"/>
  <c r="W89" i="30"/>
  <c r="Y89" i="30"/>
  <c r="W90" i="30"/>
  <c r="Y90" i="30"/>
  <c r="W91" i="30"/>
  <c r="Y91" i="30"/>
  <c r="W92" i="30"/>
  <c r="Y92" i="30"/>
  <c r="W93" i="30"/>
  <c r="Y93" i="30"/>
  <c r="W94" i="30"/>
  <c r="Y94" i="30"/>
  <c r="W95" i="30"/>
  <c r="Y95" i="30"/>
  <c r="W96" i="30"/>
  <c r="Y96" i="30"/>
  <c r="W97" i="30"/>
  <c r="Y97" i="30"/>
  <c r="W98" i="30"/>
  <c r="Y98" i="30"/>
  <c r="W99" i="30"/>
  <c r="Y99" i="30"/>
  <c r="W100" i="30"/>
  <c r="Y100" i="30"/>
  <c r="W101" i="30"/>
  <c r="Y101" i="30"/>
  <c r="W102" i="30"/>
  <c r="Y102" i="30"/>
  <c r="W103" i="30"/>
  <c r="Y103" i="30"/>
  <c r="W104" i="30"/>
  <c r="Y104" i="30"/>
  <c r="W105" i="30"/>
  <c r="Y105" i="30"/>
  <c r="W106" i="30"/>
  <c r="Y106" i="30"/>
  <c r="W107" i="30"/>
  <c r="Y107" i="30"/>
  <c r="W108" i="30"/>
  <c r="Y108" i="30"/>
  <c r="W109" i="30"/>
  <c r="Y109" i="30"/>
  <c r="W110" i="30"/>
  <c r="Y110" i="30"/>
  <c r="W111" i="30"/>
  <c r="Y111" i="30"/>
  <c r="W112" i="30"/>
  <c r="Y112" i="30"/>
  <c r="W113" i="30"/>
  <c r="Y113" i="30"/>
  <c r="W114" i="30"/>
  <c r="Y114" i="30"/>
  <c r="W3" i="30"/>
  <c r="Y3" i="30"/>
  <c r="W4" i="30"/>
  <c r="Y4" i="30"/>
  <c r="W5" i="30"/>
  <c r="Y5" i="30"/>
  <c r="W6" i="30"/>
  <c r="Y6" i="30"/>
  <c r="V42" i="30" l="1"/>
  <c r="U123" i="30"/>
  <c r="U115" i="30"/>
  <c r="V92" i="30"/>
  <c r="V78" i="30"/>
  <c r="U70" i="30"/>
  <c r="R68" i="30"/>
  <c r="Z68" i="30" s="1"/>
  <c r="V46" i="30"/>
  <c r="V107" i="30"/>
  <c r="V36" i="30"/>
  <c r="V28" i="30"/>
  <c r="V128" i="30"/>
  <c r="R120" i="30"/>
  <c r="Z120" i="30" s="1"/>
  <c r="V166" i="30"/>
  <c r="V32" i="30"/>
  <c r="V16" i="30"/>
  <c r="V158" i="30"/>
  <c r="U179" i="30"/>
  <c r="R177" i="30"/>
  <c r="AA177" i="30" s="1"/>
  <c r="R169" i="30"/>
  <c r="Z169" i="30" s="1"/>
  <c r="R161" i="30"/>
  <c r="S161" i="30" s="1"/>
  <c r="U149" i="30"/>
  <c r="R141" i="30"/>
  <c r="S141" i="30" s="1"/>
  <c r="R113" i="30"/>
  <c r="T113" i="30" s="1"/>
  <c r="R110" i="30"/>
  <c r="S110" i="30" s="1"/>
  <c r="U96" i="30"/>
  <c r="R70" i="30"/>
  <c r="S70" i="30" s="1"/>
  <c r="V48" i="30"/>
  <c r="U150" i="30"/>
  <c r="V89" i="30"/>
  <c r="R105" i="30"/>
  <c r="T105" i="30" s="1"/>
  <c r="R186" i="30"/>
  <c r="S186" i="30" s="1"/>
  <c r="R170" i="30"/>
  <c r="S170" i="30" s="1"/>
  <c r="R154" i="30"/>
  <c r="S154" i="30" s="1"/>
  <c r="U19" i="30"/>
  <c r="V175" i="30"/>
  <c r="R135" i="30"/>
  <c r="T135" i="30" s="1"/>
  <c r="R93" i="30"/>
  <c r="T93" i="30" s="1"/>
  <c r="R80" i="30"/>
  <c r="Z80" i="30" s="1"/>
  <c r="V72" i="30"/>
  <c r="R30" i="30"/>
  <c r="S30" i="30" s="1"/>
  <c r="R172" i="30"/>
  <c r="S172" i="30" s="1"/>
  <c r="R156" i="30"/>
  <c r="S156" i="30" s="1"/>
  <c r="R132" i="30"/>
  <c r="Z132" i="30" s="1"/>
  <c r="U153" i="30"/>
  <c r="R40" i="30"/>
  <c r="S40" i="30" s="1"/>
  <c r="V34" i="30"/>
  <c r="R8" i="30"/>
  <c r="Z8" i="30" s="1"/>
  <c r="V184" i="30"/>
  <c r="R182" i="30"/>
  <c r="S182" i="30" s="1"/>
  <c r="V176" i="30"/>
  <c r="V44" i="30"/>
  <c r="R187" i="30"/>
  <c r="S187" i="30" s="1"/>
  <c r="U127" i="30"/>
  <c r="U122" i="30"/>
  <c r="V114" i="30"/>
  <c r="R60" i="30"/>
  <c r="S60" i="30" s="1"/>
  <c r="R52" i="30"/>
  <c r="Z52" i="30" s="1"/>
  <c r="U47" i="30"/>
  <c r="R42" i="30"/>
  <c r="S42" i="30" s="1"/>
  <c r="U37" i="30"/>
  <c r="R180" i="30"/>
  <c r="T180" i="30" s="1"/>
  <c r="R175" i="30"/>
  <c r="S175" i="30" s="1"/>
  <c r="R167" i="30"/>
  <c r="Z167" i="30" s="1"/>
  <c r="R159" i="30"/>
  <c r="S159" i="30" s="1"/>
  <c r="U151" i="30"/>
  <c r="V119" i="30"/>
  <c r="R44" i="30"/>
  <c r="S44" i="30" s="1"/>
  <c r="R111" i="30"/>
  <c r="T111" i="30" s="1"/>
  <c r="R98" i="30"/>
  <c r="Z98" i="30" s="1"/>
  <c r="V90" i="30"/>
  <c r="R85" i="30"/>
  <c r="T85" i="30" s="1"/>
  <c r="R46" i="30"/>
  <c r="S46" i="30" s="1"/>
  <c r="V38" i="30"/>
  <c r="U181" i="30"/>
  <c r="U152" i="30"/>
  <c r="R103" i="30"/>
  <c r="T103" i="30" s="1"/>
  <c r="V97" i="30"/>
  <c r="R95" i="30"/>
  <c r="T95" i="30" s="1"/>
  <c r="V76" i="30"/>
  <c r="V74" i="30"/>
  <c r="V30" i="30"/>
  <c r="R28" i="30"/>
  <c r="T28" i="30" s="1"/>
  <c r="R184" i="30"/>
  <c r="Z184" i="30" s="1"/>
  <c r="V150" i="30"/>
  <c r="U102" i="30"/>
  <c r="U68" i="30"/>
  <c r="R84" i="30"/>
  <c r="Z84" i="30" s="1"/>
  <c r="R76" i="30"/>
  <c r="Z76" i="30" s="1"/>
  <c r="R64" i="30"/>
  <c r="AA64" i="30" s="1"/>
  <c r="U56" i="30"/>
  <c r="R48" i="30"/>
  <c r="S48" i="30" s="1"/>
  <c r="R32" i="30"/>
  <c r="S32" i="30" s="1"/>
  <c r="R17" i="30"/>
  <c r="AA17" i="30" s="1"/>
  <c r="V186" i="30"/>
  <c r="R145" i="30"/>
  <c r="T145" i="30" s="1"/>
  <c r="V132" i="30"/>
  <c r="R127" i="30"/>
  <c r="T127" i="30" s="1"/>
  <c r="R109" i="30"/>
  <c r="T109" i="30" s="1"/>
  <c r="U106" i="30"/>
  <c r="R104" i="30"/>
  <c r="Z104" i="30" s="1"/>
  <c r="V98" i="30"/>
  <c r="R91" i="30"/>
  <c r="T91" i="30" s="1"/>
  <c r="V88" i="30"/>
  <c r="V86" i="30"/>
  <c r="R36" i="30"/>
  <c r="S36" i="30" s="1"/>
  <c r="V188" i="30"/>
  <c r="U147" i="30"/>
  <c r="U139" i="30"/>
  <c r="R116" i="30"/>
  <c r="Z116" i="30" s="1"/>
  <c r="R99" i="30"/>
  <c r="T99" i="30" s="1"/>
  <c r="U41" i="30"/>
  <c r="R176" i="30"/>
  <c r="T176" i="30" s="1"/>
  <c r="W189" i="30"/>
  <c r="U108" i="30"/>
  <c r="R101" i="30"/>
  <c r="T101" i="30" s="1"/>
  <c r="V70" i="30"/>
  <c r="V68" i="30"/>
  <c r="R38" i="30"/>
  <c r="S38" i="30" s="1"/>
  <c r="R16" i="30"/>
  <c r="Z16" i="30" s="1"/>
  <c r="R11" i="30"/>
  <c r="T11" i="30" s="1"/>
  <c r="V178" i="30"/>
  <c r="R173" i="30"/>
  <c r="Z173" i="30" s="1"/>
  <c r="R165" i="30"/>
  <c r="S165" i="30" s="1"/>
  <c r="R157" i="30"/>
  <c r="S157" i="30" s="1"/>
  <c r="V144" i="30"/>
  <c r="V136" i="30"/>
  <c r="R112" i="30"/>
  <c r="Z112" i="30" s="1"/>
  <c r="R34" i="30"/>
  <c r="S34" i="30" s="1"/>
  <c r="V40" i="30"/>
  <c r="U112" i="30"/>
  <c r="V108" i="30"/>
  <c r="R100" i="30"/>
  <c r="Z100" i="30" s="1"/>
  <c r="R94" i="30"/>
  <c r="S94" i="30" s="1"/>
  <c r="R90" i="30"/>
  <c r="S90" i="30" s="1"/>
  <c r="R88" i="30"/>
  <c r="Z88" i="30" s="1"/>
  <c r="R86" i="30"/>
  <c r="Z86" i="30" s="1"/>
  <c r="R78" i="30"/>
  <c r="Z78" i="30" s="1"/>
  <c r="R74" i="30"/>
  <c r="Z74" i="30" s="1"/>
  <c r="U48" i="30"/>
  <c r="U46" i="30"/>
  <c r="U44" i="30"/>
  <c r="U42" i="30"/>
  <c r="U40" i="30"/>
  <c r="U38" i="30"/>
  <c r="U36" i="30"/>
  <c r="U34" i="30"/>
  <c r="U32" i="30"/>
  <c r="U30" i="30"/>
  <c r="U28" i="30"/>
  <c r="V24" i="30"/>
  <c r="R19" i="30"/>
  <c r="T19" i="30" s="1"/>
  <c r="R12" i="30"/>
  <c r="S12" i="30" s="1"/>
  <c r="U7" i="30"/>
  <c r="V185" i="30"/>
  <c r="V181" i="30"/>
  <c r="R178" i="30"/>
  <c r="S178" i="30" s="1"/>
  <c r="V174" i="30"/>
  <c r="R166" i="30"/>
  <c r="Z166" i="30" s="1"/>
  <c r="R136" i="30"/>
  <c r="S136" i="30" s="1"/>
  <c r="V113" i="30"/>
  <c r="V105" i="30"/>
  <c r="R92" i="30"/>
  <c r="Z92" i="30" s="1"/>
  <c r="U39" i="30"/>
  <c r="U33" i="30"/>
  <c r="U31" i="30"/>
  <c r="R114" i="30"/>
  <c r="Z114" i="30" s="1"/>
  <c r="R108" i="30"/>
  <c r="Z108" i="30" s="1"/>
  <c r="V106" i="30"/>
  <c r="V102" i="30"/>
  <c r="V96" i="30"/>
  <c r="R24" i="30"/>
  <c r="Z24" i="30" s="1"/>
  <c r="U188" i="30"/>
  <c r="U186" i="30"/>
  <c r="R185" i="30"/>
  <c r="S185" i="30" s="1"/>
  <c r="V183" i="30"/>
  <c r="R171" i="30"/>
  <c r="Z171" i="30" s="1"/>
  <c r="R163" i="30"/>
  <c r="S163" i="30" s="1"/>
  <c r="U155" i="30"/>
  <c r="R143" i="30"/>
  <c r="T143" i="30" s="1"/>
  <c r="U128" i="30"/>
  <c r="V124" i="30"/>
  <c r="U45" i="30"/>
  <c r="R106" i="30"/>
  <c r="Z106" i="30" s="1"/>
  <c r="R102" i="30"/>
  <c r="AA102" i="30" s="1"/>
  <c r="R96" i="30"/>
  <c r="Z96" i="30" s="1"/>
  <c r="U184" i="30"/>
  <c r="R183" i="30"/>
  <c r="S183" i="30" s="1"/>
  <c r="R181" i="30"/>
  <c r="Z181" i="30" s="1"/>
  <c r="V179" i="30"/>
  <c r="V170" i="30"/>
  <c r="R168" i="30"/>
  <c r="Z168" i="30" s="1"/>
  <c r="V162" i="30"/>
  <c r="R152" i="30"/>
  <c r="S152" i="30" s="1"/>
  <c r="R150" i="30"/>
  <c r="S150" i="30" s="1"/>
  <c r="R148" i="30"/>
  <c r="S148" i="30" s="1"/>
  <c r="V140" i="30"/>
  <c r="U131" i="30"/>
  <c r="R124" i="30"/>
  <c r="Z124" i="30" s="1"/>
  <c r="R119" i="30"/>
  <c r="T119" i="30" s="1"/>
  <c r="U43" i="30"/>
  <c r="U35" i="30"/>
  <c r="U29" i="30"/>
  <c r="V91" i="30"/>
  <c r="V123" i="30"/>
  <c r="U118" i="30"/>
  <c r="V112" i="30"/>
  <c r="V104" i="30"/>
  <c r="R107" i="30"/>
  <c r="T107" i="30" s="1"/>
  <c r="V99" i="30"/>
  <c r="R97" i="30"/>
  <c r="S97" i="30" s="1"/>
  <c r="U92" i="30"/>
  <c r="U90" i="30"/>
  <c r="R89" i="30"/>
  <c r="S89" i="30" s="1"/>
  <c r="R87" i="30"/>
  <c r="T87" i="30" s="1"/>
  <c r="R82" i="30"/>
  <c r="Z82" i="30" s="1"/>
  <c r="U72" i="30"/>
  <c r="R66" i="30"/>
  <c r="Z66" i="30" s="1"/>
  <c r="R50" i="30"/>
  <c r="S50" i="30" s="1"/>
  <c r="V47" i="30"/>
  <c r="V45" i="30"/>
  <c r="V43" i="30"/>
  <c r="V41" i="30"/>
  <c r="V39" i="30"/>
  <c r="V37" i="30"/>
  <c r="V35" i="30"/>
  <c r="V33" i="30"/>
  <c r="V31" i="30"/>
  <c r="V29" i="30"/>
  <c r="U11" i="30"/>
  <c r="R188" i="30"/>
  <c r="S188" i="30" s="1"/>
  <c r="R179" i="30"/>
  <c r="AA179" i="30" s="1"/>
  <c r="V151" i="30"/>
  <c r="U136" i="30"/>
  <c r="R128" i="30"/>
  <c r="Z128" i="30" s="1"/>
  <c r="V115" i="30"/>
  <c r="U86" i="30"/>
  <c r="U74" i="30"/>
  <c r="U178" i="30"/>
  <c r="U176" i="30"/>
  <c r="V153" i="30"/>
  <c r="V127" i="30"/>
  <c r="V187" i="30"/>
  <c r="V182" i="30"/>
  <c r="U187" i="30"/>
  <c r="U182" i="30"/>
  <c r="V180" i="30"/>
  <c r="U177" i="30"/>
  <c r="U174" i="30"/>
  <c r="R174" i="30"/>
  <c r="T174" i="30" s="1"/>
  <c r="V172" i="30"/>
  <c r="V168" i="30"/>
  <c r="V164" i="30"/>
  <c r="V160" i="30"/>
  <c r="U156" i="30"/>
  <c r="V154" i="30"/>
  <c r="V149" i="30"/>
  <c r="U148" i="30"/>
  <c r="U144" i="30"/>
  <c r="R144" i="30"/>
  <c r="Z144" i="30" s="1"/>
  <c r="U143" i="30"/>
  <c r="R140" i="30"/>
  <c r="Z140" i="30" s="1"/>
  <c r="V135" i="30"/>
  <c r="U134" i="30"/>
  <c r="V131" i="30"/>
  <c r="V120" i="30"/>
  <c r="V116" i="30"/>
  <c r="V177" i="30"/>
  <c r="V156" i="30"/>
  <c r="V148" i="30"/>
  <c r="U135" i="30"/>
  <c r="U185" i="30"/>
  <c r="U183" i="30"/>
  <c r="T183" i="30"/>
  <c r="U180" i="30"/>
  <c r="U175" i="30"/>
  <c r="V155" i="30"/>
  <c r="U154" i="30"/>
  <c r="V152" i="30"/>
  <c r="V147" i="30"/>
  <c r="V143" i="30"/>
  <c r="V139" i="30"/>
  <c r="U138" i="30"/>
  <c r="U120" i="30"/>
  <c r="U119" i="30"/>
  <c r="Z170" i="30"/>
  <c r="AA170" i="30"/>
  <c r="V173" i="30"/>
  <c r="U172" i="30"/>
  <c r="V171" i="30"/>
  <c r="U170" i="30"/>
  <c r="V169" i="30"/>
  <c r="T169" i="30"/>
  <c r="U168" i="30"/>
  <c r="V167" i="30"/>
  <c r="U166" i="30"/>
  <c r="V165" i="30"/>
  <c r="R164" i="30"/>
  <c r="V163" i="30"/>
  <c r="R162" i="30"/>
  <c r="V161" i="30"/>
  <c r="R160" i="30"/>
  <c r="V159" i="30"/>
  <c r="R158" i="30"/>
  <c r="V157" i="30"/>
  <c r="U142" i="30"/>
  <c r="V141" i="30"/>
  <c r="U141" i="30"/>
  <c r="V134" i="30"/>
  <c r="R134" i="30"/>
  <c r="R133" i="30"/>
  <c r="U126" i="30"/>
  <c r="V125" i="30"/>
  <c r="U125" i="30"/>
  <c r="V118" i="30"/>
  <c r="R118" i="30"/>
  <c r="R117" i="30"/>
  <c r="S169" i="30"/>
  <c r="U164" i="30"/>
  <c r="U162" i="30"/>
  <c r="U160" i="30"/>
  <c r="U158" i="30"/>
  <c r="U146" i="30"/>
  <c r="V145" i="30"/>
  <c r="U145" i="30"/>
  <c r="R138" i="30"/>
  <c r="V138" i="30"/>
  <c r="R137" i="30"/>
  <c r="U130" i="30"/>
  <c r="V129" i="30"/>
  <c r="U129" i="30"/>
  <c r="R122" i="30"/>
  <c r="V122" i="30"/>
  <c r="R121" i="30"/>
  <c r="V142" i="30"/>
  <c r="R142" i="30"/>
  <c r="V133" i="30"/>
  <c r="U133" i="30"/>
  <c r="T128" i="30"/>
  <c r="S128" i="30"/>
  <c r="V126" i="30"/>
  <c r="R126" i="30"/>
  <c r="R125" i="30"/>
  <c r="V117" i="30"/>
  <c r="U117" i="30"/>
  <c r="U173" i="30"/>
  <c r="U171" i="30"/>
  <c r="AA169" i="30"/>
  <c r="U169" i="30"/>
  <c r="U167" i="30"/>
  <c r="U165" i="30"/>
  <c r="U163" i="30"/>
  <c r="U161" i="30"/>
  <c r="U159" i="30"/>
  <c r="U157" i="30"/>
  <c r="R146" i="30"/>
  <c r="V146" i="30"/>
  <c r="V137" i="30"/>
  <c r="U137" i="30"/>
  <c r="T132" i="30"/>
  <c r="R130" i="30"/>
  <c r="V130" i="30"/>
  <c r="R129" i="30"/>
  <c r="V121" i="30"/>
  <c r="U121" i="30"/>
  <c r="R155" i="30"/>
  <c r="R153" i="30"/>
  <c r="R151" i="30"/>
  <c r="R149" i="30"/>
  <c r="R147" i="30"/>
  <c r="U140" i="30"/>
  <c r="R139" i="30"/>
  <c r="U132" i="30"/>
  <c r="R131" i="30"/>
  <c r="U124" i="30"/>
  <c r="R123" i="30"/>
  <c r="U116" i="30"/>
  <c r="R115" i="30"/>
  <c r="V7" i="30"/>
  <c r="V111" i="30"/>
  <c r="V110" i="30"/>
  <c r="V101" i="30"/>
  <c r="V100" i="30"/>
  <c r="V95" i="30"/>
  <c r="V94" i="30"/>
  <c r="V85" i="30"/>
  <c r="V84" i="30"/>
  <c r="V82" i="30"/>
  <c r="V80" i="30"/>
  <c r="R72" i="30"/>
  <c r="AA72" i="30" s="1"/>
  <c r="V66" i="30"/>
  <c r="V64" i="30"/>
  <c r="V20" i="30"/>
  <c r="U15" i="30"/>
  <c r="U110" i="30"/>
  <c r="U100" i="30"/>
  <c r="U94" i="30"/>
  <c r="U84" i="30"/>
  <c r="U82" i="30"/>
  <c r="U80" i="30"/>
  <c r="U66" i="30"/>
  <c r="U64" i="30"/>
  <c r="U20" i="30"/>
  <c r="R20" i="30"/>
  <c r="Z20" i="30" s="1"/>
  <c r="V15" i="30"/>
  <c r="U14" i="30"/>
  <c r="U114" i="30"/>
  <c r="V109" i="30"/>
  <c r="U104" i="30"/>
  <c r="V103" i="30"/>
  <c r="U98" i="30"/>
  <c r="V93" i="30"/>
  <c r="U88" i="30"/>
  <c r="V87" i="30"/>
  <c r="U78" i="30"/>
  <c r="U76" i="30"/>
  <c r="V62" i="30"/>
  <c r="V58" i="30"/>
  <c r="V19" i="30"/>
  <c r="V11" i="30"/>
  <c r="U10" i="30"/>
  <c r="R71" i="30"/>
  <c r="T71" i="30" s="1"/>
  <c r="V71" i="30"/>
  <c r="R69" i="30"/>
  <c r="S69" i="30" s="1"/>
  <c r="V69" i="30"/>
  <c r="R27" i="30"/>
  <c r="T27" i="30" s="1"/>
  <c r="U27" i="30"/>
  <c r="R83" i="30"/>
  <c r="T83" i="30" s="1"/>
  <c r="V83" i="30"/>
  <c r="R81" i="30"/>
  <c r="S81" i="30" s="1"/>
  <c r="V81" i="30"/>
  <c r="R67" i="30"/>
  <c r="T67" i="30" s="1"/>
  <c r="V67" i="30"/>
  <c r="R65" i="30"/>
  <c r="S65" i="30" s="1"/>
  <c r="V65" i="30"/>
  <c r="U54" i="30"/>
  <c r="R79" i="30"/>
  <c r="T79" i="30" s="1"/>
  <c r="V79" i="30"/>
  <c r="R77" i="30"/>
  <c r="S77" i="30" s="1"/>
  <c r="V77" i="30"/>
  <c r="R75" i="30"/>
  <c r="T75" i="30" s="1"/>
  <c r="V75" i="30"/>
  <c r="R73" i="30"/>
  <c r="S73" i="30" s="1"/>
  <c r="V73" i="30"/>
  <c r="U23" i="30"/>
  <c r="U113" i="30"/>
  <c r="U111" i="30"/>
  <c r="U109" i="30"/>
  <c r="U107" i="30"/>
  <c r="U105" i="30"/>
  <c r="U103" i="30"/>
  <c r="U101" i="30"/>
  <c r="U99" i="30"/>
  <c r="U97" i="30"/>
  <c r="U95" i="30"/>
  <c r="U93" i="30"/>
  <c r="U91" i="30"/>
  <c r="U89" i="30"/>
  <c r="U87" i="30"/>
  <c r="U85" i="30"/>
  <c r="U83" i="30"/>
  <c r="U81" i="30"/>
  <c r="U79" i="30"/>
  <c r="U77" i="30"/>
  <c r="U75" i="30"/>
  <c r="U73" i="30"/>
  <c r="U71" i="30"/>
  <c r="U69" i="30"/>
  <c r="U67" i="30"/>
  <c r="U65" i="30"/>
  <c r="V54" i="30"/>
  <c r="V49" i="30"/>
  <c r="V27" i="30"/>
  <c r="U26" i="30"/>
  <c r="V23" i="30"/>
  <c r="U22" i="30"/>
  <c r="V12" i="30"/>
  <c r="V8" i="30"/>
  <c r="V56" i="30"/>
  <c r="U12" i="30"/>
  <c r="R62" i="30"/>
  <c r="R63" i="30"/>
  <c r="V61" i="30"/>
  <c r="U61" i="30"/>
  <c r="U60" i="30"/>
  <c r="R59" i="30"/>
  <c r="V57" i="30"/>
  <c r="U57" i="30"/>
  <c r="V55" i="30"/>
  <c r="U55" i="30"/>
  <c r="V53" i="30"/>
  <c r="U53" i="30"/>
  <c r="AA92" i="30"/>
  <c r="V60" i="30"/>
  <c r="S66" i="30"/>
  <c r="R58" i="30"/>
  <c r="V51" i="30"/>
  <c r="U51" i="30"/>
  <c r="T70" i="30"/>
  <c r="V63" i="30"/>
  <c r="U63" i="30"/>
  <c r="U62" i="30"/>
  <c r="R61" i="30"/>
  <c r="V59" i="30"/>
  <c r="U59" i="30"/>
  <c r="U58" i="30"/>
  <c r="R56" i="30"/>
  <c r="R54" i="30"/>
  <c r="R57" i="30"/>
  <c r="R55" i="30"/>
  <c r="R53" i="30"/>
  <c r="V52" i="30"/>
  <c r="R51" i="30"/>
  <c r="V50" i="30"/>
  <c r="R49" i="30"/>
  <c r="V26" i="30"/>
  <c r="R26" i="30"/>
  <c r="R25" i="30"/>
  <c r="U18" i="30"/>
  <c r="V17" i="30"/>
  <c r="U17" i="30"/>
  <c r="V10" i="30"/>
  <c r="R10" i="30"/>
  <c r="R9" i="30"/>
  <c r="U49" i="30"/>
  <c r="V21" i="30"/>
  <c r="U21" i="30"/>
  <c r="R14" i="30"/>
  <c r="V14" i="30"/>
  <c r="R13" i="30"/>
  <c r="T50" i="30"/>
  <c r="T48" i="30"/>
  <c r="T30" i="30"/>
  <c r="AA30" i="30"/>
  <c r="V25" i="30"/>
  <c r="U25" i="30"/>
  <c r="V18" i="30"/>
  <c r="R18" i="30"/>
  <c r="V9" i="30"/>
  <c r="U9" i="30"/>
  <c r="U52" i="30"/>
  <c r="U50" i="30"/>
  <c r="R22" i="30"/>
  <c r="V22" i="30"/>
  <c r="R21" i="30"/>
  <c r="V13" i="30"/>
  <c r="U13" i="30"/>
  <c r="R47" i="30"/>
  <c r="R45" i="30"/>
  <c r="R43" i="30"/>
  <c r="R41" i="30"/>
  <c r="R39" i="30"/>
  <c r="R37" i="30"/>
  <c r="R35" i="30"/>
  <c r="R33" i="30"/>
  <c r="R31" i="30"/>
  <c r="R29" i="30"/>
  <c r="U24" i="30"/>
  <c r="R23" i="30"/>
  <c r="U16" i="30"/>
  <c r="R15" i="30"/>
  <c r="U8" i="30"/>
  <c r="R7" i="30"/>
  <c r="R6" i="30"/>
  <c r="R5" i="30"/>
  <c r="Z5" i="30" s="1"/>
  <c r="V6" i="30"/>
  <c r="U6" i="30"/>
  <c r="R3" i="30"/>
  <c r="U3" i="30" s="1"/>
  <c r="R4" i="30"/>
  <c r="V4" i="30" s="1"/>
  <c r="S111" i="30" l="1"/>
  <c r="AA120" i="30"/>
  <c r="S120" i="30"/>
  <c r="T120" i="30"/>
  <c r="T32" i="30"/>
  <c r="AA136" i="30"/>
  <c r="Z136" i="30"/>
  <c r="T170" i="30"/>
  <c r="AA52" i="30"/>
  <c r="S86" i="30"/>
  <c r="Z135" i="30"/>
  <c r="Z163" i="30"/>
  <c r="Z172" i="30"/>
  <c r="Z113" i="30"/>
  <c r="AA110" i="30"/>
  <c r="S20" i="30"/>
  <c r="Z12" i="30"/>
  <c r="T110" i="30"/>
  <c r="S96" i="30"/>
  <c r="Z30" i="30"/>
  <c r="AA20" i="30"/>
  <c r="Z46" i="30"/>
  <c r="AA181" i="30"/>
  <c r="S68" i="30"/>
  <c r="Z141" i="30"/>
  <c r="S107" i="30"/>
  <c r="AA80" i="30"/>
  <c r="S17" i="30"/>
  <c r="T68" i="30"/>
  <c r="AA95" i="30"/>
  <c r="T167" i="30"/>
  <c r="Z95" i="30"/>
  <c r="S80" i="30"/>
  <c r="T88" i="30"/>
  <c r="T166" i="30"/>
  <c r="AA105" i="30"/>
  <c r="AA144" i="30"/>
  <c r="S144" i="30"/>
  <c r="S19" i="30"/>
  <c r="S105" i="30"/>
  <c r="Z19" i="30"/>
  <c r="S112" i="30"/>
  <c r="T80" i="30"/>
  <c r="Z186" i="30"/>
  <c r="S8" i="30"/>
  <c r="AA113" i="30"/>
  <c r="AA141" i="30"/>
  <c r="Z105" i="30"/>
  <c r="AA8" i="30"/>
  <c r="S113" i="30"/>
  <c r="AA68" i="30"/>
  <c r="T141" i="30"/>
  <c r="T154" i="30"/>
  <c r="S27" i="30"/>
  <c r="S64" i="30"/>
  <c r="T64" i="30"/>
  <c r="T172" i="30"/>
  <c r="T182" i="30"/>
  <c r="S72" i="30"/>
  <c r="AA148" i="30"/>
  <c r="AA154" i="30"/>
  <c r="AA70" i="30"/>
  <c r="Z70" i="30"/>
  <c r="T96" i="30"/>
  <c r="T177" i="30"/>
  <c r="Z177" i="30"/>
  <c r="S71" i="30"/>
  <c r="S177" i="30"/>
  <c r="AA96" i="30"/>
  <c r="AA163" i="30"/>
  <c r="Z165" i="30"/>
  <c r="T187" i="30"/>
  <c r="S28" i="30"/>
  <c r="AA91" i="30"/>
  <c r="S102" i="30"/>
  <c r="Z17" i="30"/>
  <c r="T17" i="30"/>
  <c r="S101" i="30"/>
  <c r="S99" i="30"/>
  <c r="S76" i="30"/>
  <c r="AA111" i="30"/>
  <c r="Z101" i="30"/>
  <c r="T116" i="30"/>
  <c r="AA132" i="30"/>
  <c r="Z145" i="30"/>
  <c r="AA173" i="30"/>
  <c r="AA172" i="30"/>
  <c r="AA187" i="30"/>
  <c r="T8" i="30"/>
  <c r="Z28" i="30"/>
  <c r="Z87" i="30"/>
  <c r="Z111" i="30"/>
  <c r="T76" i="30"/>
  <c r="AA157" i="30"/>
  <c r="Z157" i="30"/>
  <c r="T156" i="30"/>
  <c r="Z187" i="30"/>
  <c r="AA156" i="30"/>
  <c r="AA28" i="30"/>
  <c r="T157" i="30"/>
  <c r="S171" i="30"/>
  <c r="Z99" i="30"/>
  <c r="S82" i="30"/>
  <c r="S108" i="30"/>
  <c r="AA145" i="30"/>
  <c r="Z161" i="30"/>
  <c r="Z154" i="30"/>
  <c r="S173" i="30"/>
  <c r="Z182" i="30"/>
  <c r="AA101" i="30"/>
  <c r="AA99" i="30"/>
  <c r="AA76" i="30"/>
  <c r="T100" i="30"/>
  <c r="S132" i="30"/>
  <c r="S145" i="30"/>
  <c r="AA161" i="30"/>
  <c r="T161" i="30"/>
  <c r="Z156" i="30"/>
  <c r="AA182" i="30"/>
  <c r="T173" i="30"/>
  <c r="AA46" i="30"/>
  <c r="S85" i="30"/>
  <c r="AA109" i="30"/>
  <c r="Z110" i="30"/>
  <c r="T60" i="30"/>
  <c r="AA159" i="30"/>
  <c r="T148" i="30"/>
  <c r="Z40" i="30"/>
  <c r="T46" i="30"/>
  <c r="S109" i="30"/>
  <c r="AA112" i="30"/>
  <c r="AA186" i="30"/>
  <c r="S95" i="30"/>
  <c r="T159" i="30"/>
  <c r="S167" i="30"/>
  <c r="Z159" i="30"/>
  <c r="AA34" i="30"/>
  <c r="T74" i="30"/>
  <c r="AA74" i="30"/>
  <c r="AA60" i="30"/>
  <c r="Z85" i="30"/>
  <c r="Z148" i="30"/>
  <c r="T186" i="30"/>
  <c r="Z27" i="30"/>
  <c r="AA40" i="30"/>
  <c r="S74" i="30"/>
  <c r="Z60" i="30"/>
  <c r="AA24" i="30"/>
  <c r="T40" i="30"/>
  <c r="T16" i="30"/>
  <c r="AA85" i="30"/>
  <c r="AA167" i="30"/>
  <c r="AA183" i="30"/>
  <c r="Z183" i="30"/>
  <c r="S93" i="30"/>
  <c r="Z103" i="30"/>
  <c r="AA98" i="30"/>
  <c r="Z64" i="30"/>
  <c r="AA175" i="30"/>
  <c r="AA174" i="30"/>
  <c r="T94" i="30"/>
  <c r="S98" i="30"/>
  <c r="Z94" i="30"/>
  <c r="Z93" i="30"/>
  <c r="S124" i="30"/>
  <c r="AA178" i="30"/>
  <c r="Z188" i="30"/>
  <c r="Z175" i="30"/>
  <c r="Z180" i="30"/>
  <c r="T102" i="30"/>
  <c r="S79" i="30"/>
  <c r="AA106" i="30"/>
  <c r="AA124" i="30"/>
  <c r="AA180" i="30"/>
  <c r="T178" i="30"/>
  <c r="T175" i="30"/>
  <c r="S180" i="30"/>
  <c r="AA93" i="30"/>
  <c r="T82" i="30"/>
  <c r="T98" i="30"/>
  <c r="T106" i="30"/>
  <c r="S106" i="30"/>
  <c r="AA103" i="30"/>
  <c r="AA94" i="30"/>
  <c r="S127" i="30"/>
  <c r="T124" i="30"/>
  <c r="Z102" i="30"/>
  <c r="S103" i="30"/>
  <c r="AA135" i="30"/>
  <c r="S184" i="30"/>
  <c r="T168" i="30"/>
  <c r="Z178" i="30"/>
  <c r="Z176" i="30"/>
  <c r="AA27" i="30"/>
  <c r="AA107" i="30"/>
  <c r="AA82" i="30"/>
  <c r="AA108" i="30"/>
  <c r="T108" i="30"/>
  <c r="S135" i="30"/>
  <c r="AA171" i="30"/>
  <c r="AA184" i="30"/>
  <c r="T171" i="30"/>
  <c r="T184" i="30"/>
  <c r="S176" i="30"/>
  <c r="S52" i="30"/>
  <c r="AA89" i="30"/>
  <c r="S91" i="30"/>
  <c r="T52" i="30"/>
  <c r="AA81" i="30"/>
  <c r="Z91" i="30"/>
  <c r="T84" i="30"/>
  <c r="T165" i="30"/>
  <c r="Z42" i="30"/>
  <c r="AA42" i="30"/>
  <c r="AA165" i="30"/>
  <c r="Z44" i="30"/>
  <c r="Z79" i="30"/>
  <c r="AA44" i="30"/>
  <c r="AA84" i="30"/>
  <c r="S116" i="30"/>
  <c r="T42" i="30"/>
  <c r="T44" i="30"/>
  <c r="AA79" i="30"/>
  <c r="S84" i="30"/>
  <c r="AA116" i="30"/>
  <c r="Z127" i="30"/>
  <c r="AA12" i="30"/>
  <c r="AA36" i="30"/>
  <c r="T78" i="30"/>
  <c r="T104" i="30"/>
  <c r="T144" i="30"/>
  <c r="AA152" i="30"/>
  <c r="T24" i="30"/>
  <c r="Z75" i="30"/>
  <c r="AA150" i="30"/>
  <c r="T150" i="30"/>
  <c r="AA65" i="30"/>
  <c r="AA78" i="30"/>
  <c r="AA88" i="30"/>
  <c r="T136" i="30"/>
  <c r="AA11" i="30"/>
  <c r="Z32" i="30"/>
  <c r="Z48" i="30"/>
  <c r="T36" i="30"/>
  <c r="T12" i="30"/>
  <c r="AA97" i="30"/>
  <c r="S78" i="30"/>
  <c r="S88" i="30"/>
  <c r="S104" i="30"/>
  <c r="AA119" i="30"/>
  <c r="T140" i="30"/>
  <c r="T152" i="30"/>
  <c r="Z150" i="30"/>
  <c r="T34" i="30"/>
  <c r="Z50" i="30"/>
  <c r="S140" i="30"/>
  <c r="Z152" i="30"/>
  <c r="T163" i="30"/>
  <c r="AA140" i="30"/>
  <c r="S11" i="30"/>
  <c r="AA38" i="30"/>
  <c r="T66" i="30"/>
  <c r="Z90" i="30"/>
  <c r="T112" i="30"/>
  <c r="S119" i="30"/>
  <c r="AA143" i="30"/>
  <c r="S166" i="30"/>
  <c r="S168" i="30"/>
  <c r="S75" i="30"/>
  <c r="T86" i="30"/>
  <c r="AA104" i="30"/>
  <c r="Z34" i="30"/>
  <c r="Z11" i="30"/>
  <c r="Z36" i="30"/>
  <c r="AA50" i="30"/>
  <c r="T38" i="30"/>
  <c r="S16" i="30"/>
  <c r="T90" i="30"/>
  <c r="AA90" i="30"/>
  <c r="Z109" i="30"/>
  <c r="Z119" i="30"/>
  <c r="S143" i="30"/>
  <c r="AA176" i="30"/>
  <c r="AA166" i="30"/>
  <c r="AA168" i="30"/>
  <c r="AA19" i="30"/>
  <c r="S24" i="30"/>
  <c r="Z38" i="30"/>
  <c r="AA32" i="30"/>
  <c r="AA48" i="30"/>
  <c r="AA16" i="30"/>
  <c r="Z71" i="30"/>
  <c r="Z107" i="30"/>
  <c r="AA66" i="30"/>
  <c r="AA86" i="30"/>
  <c r="AA71" i="30"/>
  <c r="AA127" i="30"/>
  <c r="Z143" i="30"/>
  <c r="AA128" i="30"/>
  <c r="AA87" i="30"/>
  <c r="S114" i="30"/>
  <c r="S100" i="30"/>
  <c r="T92" i="30"/>
  <c r="T185" i="30"/>
  <c r="S87" i="30"/>
  <c r="AA185" i="30"/>
  <c r="S179" i="30"/>
  <c r="Z179" i="30"/>
  <c r="T179" i="30"/>
  <c r="S92" i="30"/>
  <c r="T89" i="30"/>
  <c r="Z89" i="30"/>
  <c r="S181" i="30"/>
  <c r="T181" i="30"/>
  <c r="T114" i="30"/>
  <c r="AA188" i="30"/>
  <c r="T97" i="30"/>
  <c r="Z97" i="30"/>
  <c r="AA114" i="30"/>
  <c r="AA100" i="30"/>
  <c r="T188" i="30"/>
  <c r="Z185" i="30"/>
  <c r="S174" i="30"/>
  <c r="Z174" i="30"/>
  <c r="Z115" i="30"/>
  <c r="S115" i="30"/>
  <c r="AA115" i="30"/>
  <c r="T115" i="30"/>
  <c r="Z131" i="30"/>
  <c r="S131" i="30"/>
  <c r="AA131" i="30"/>
  <c r="T131" i="30"/>
  <c r="Z147" i="30"/>
  <c r="S147" i="30"/>
  <c r="T147" i="30"/>
  <c r="AA147" i="30"/>
  <c r="Z155" i="30"/>
  <c r="T155" i="30"/>
  <c r="AA155" i="30"/>
  <c r="S155" i="30"/>
  <c r="T142" i="30"/>
  <c r="Z142" i="30"/>
  <c r="S142" i="30"/>
  <c r="AA142" i="30"/>
  <c r="Z137" i="30"/>
  <c r="S137" i="30"/>
  <c r="AA137" i="30"/>
  <c r="T137" i="30"/>
  <c r="T118" i="30"/>
  <c r="Z118" i="30"/>
  <c r="S118" i="30"/>
  <c r="AA118" i="30"/>
  <c r="Z133" i="30"/>
  <c r="S133" i="30"/>
  <c r="AA133" i="30"/>
  <c r="T133" i="30"/>
  <c r="Z158" i="30"/>
  <c r="T158" i="30"/>
  <c r="S158" i="30"/>
  <c r="AA158" i="30"/>
  <c r="Z162" i="30"/>
  <c r="T162" i="30"/>
  <c r="S162" i="30"/>
  <c r="AA162" i="30"/>
  <c r="Z149" i="30"/>
  <c r="T149" i="30"/>
  <c r="AA149" i="30"/>
  <c r="S149" i="30"/>
  <c r="T130" i="30"/>
  <c r="Z130" i="30"/>
  <c r="S130" i="30"/>
  <c r="AA130" i="30"/>
  <c r="T146" i="30"/>
  <c r="Z146" i="30"/>
  <c r="S146" i="30"/>
  <c r="AA146" i="30"/>
  <c r="Z125" i="30"/>
  <c r="S125" i="30"/>
  <c r="AA125" i="30"/>
  <c r="T125" i="30"/>
  <c r="T122" i="30"/>
  <c r="Z122" i="30"/>
  <c r="S122" i="30"/>
  <c r="AA122" i="30"/>
  <c r="T134" i="30"/>
  <c r="Z134" i="30"/>
  <c r="S134" i="30"/>
  <c r="AA134" i="30"/>
  <c r="Z123" i="30"/>
  <c r="S123" i="30"/>
  <c r="AA123" i="30"/>
  <c r="T123" i="30"/>
  <c r="Z139" i="30"/>
  <c r="S139" i="30"/>
  <c r="AA139" i="30"/>
  <c r="T139" i="30"/>
  <c r="Z151" i="30"/>
  <c r="T151" i="30"/>
  <c r="AA151" i="30"/>
  <c r="S151" i="30"/>
  <c r="T126" i="30"/>
  <c r="Z126" i="30"/>
  <c r="S126" i="30"/>
  <c r="AA126" i="30"/>
  <c r="T138" i="30"/>
  <c r="Z138" i="30"/>
  <c r="S138" i="30"/>
  <c r="AA138" i="30"/>
  <c r="Z160" i="30"/>
  <c r="T160" i="30"/>
  <c r="S160" i="30"/>
  <c r="AA160" i="30"/>
  <c r="Z164" i="30"/>
  <c r="T164" i="30"/>
  <c r="S164" i="30"/>
  <c r="AA164" i="30"/>
  <c r="Z153" i="30"/>
  <c r="T153" i="30"/>
  <c r="AA153" i="30"/>
  <c r="S153" i="30"/>
  <c r="Z129" i="30"/>
  <c r="S129" i="30"/>
  <c r="AA129" i="30"/>
  <c r="T129" i="30"/>
  <c r="Z121" i="30"/>
  <c r="S121" i="30"/>
  <c r="AA121" i="30"/>
  <c r="T121" i="30"/>
  <c r="Z117" i="30"/>
  <c r="S117" i="30"/>
  <c r="AA117" i="30"/>
  <c r="T117" i="30"/>
  <c r="T20" i="30"/>
  <c r="Z67" i="30"/>
  <c r="AA83" i="30"/>
  <c r="AA75" i="30"/>
  <c r="Z72" i="30"/>
  <c r="T72" i="30"/>
  <c r="Z83" i="30"/>
  <c r="S83" i="30"/>
  <c r="T73" i="30"/>
  <c r="Z73" i="30"/>
  <c r="T77" i="30"/>
  <c r="Z77" i="30"/>
  <c r="T69" i="30"/>
  <c r="Z69" i="30"/>
  <c r="AA69" i="30"/>
  <c r="AA73" i="30"/>
  <c r="AA77" i="30"/>
  <c r="AA67" i="30"/>
  <c r="S67" i="30"/>
  <c r="T65" i="30"/>
  <c r="Z65" i="30"/>
  <c r="T81" i="30"/>
  <c r="Z81" i="30"/>
  <c r="Z35" i="30"/>
  <c r="T35" i="30"/>
  <c r="S35" i="30"/>
  <c r="AA35" i="30"/>
  <c r="T14" i="30"/>
  <c r="Z14" i="30"/>
  <c r="S14" i="30"/>
  <c r="AA14" i="30"/>
  <c r="T26" i="30"/>
  <c r="Z26" i="30"/>
  <c r="S26" i="30"/>
  <c r="AA26" i="30"/>
  <c r="Z15" i="30"/>
  <c r="S15" i="30"/>
  <c r="AA15" i="30"/>
  <c r="T15" i="30"/>
  <c r="Z37" i="30"/>
  <c r="T37" i="30"/>
  <c r="S37" i="30"/>
  <c r="AA37" i="30"/>
  <c r="T53" i="30"/>
  <c r="Z53" i="30"/>
  <c r="AA53" i="30"/>
  <c r="S53" i="30"/>
  <c r="Z47" i="30"/>
  <c r="T47" i="30"/>
  <c r="S47" i="30"/>
  <c r="AA47" i="30"/>
  <c r="Z21" i="30"/>
  <c r="S21" i="30"/>
  <c r="AA21" i="30"/>
  <c r="T21" i="30"/>
  <c r="Z13" i="30"/>
  <c r="S13" i="30"/>
  <c r="AA13" i="30"/>
  <c r="T13" i="30"/>
  <c r="Z9" i="30"/>
  <c r="S9" i="30"/>
  <c r="AA9" i="30"/>
  <c r="T9" i="30"/>
  <c r="Z55" i="30"/>
  <c r="S55" i="30"/>
  <c r="AA55" i="30"/>
  <c r="T55" i="30"/>
  <c r="Z61" i="30"/>
  <c r="S61" i="30"/>
  <c r="AA61" i="30"/>
  <c r="T61" i="30"/>
  <c r="Z43" i="30"/>
  <c r="T43" i="30"/>
  <c r="S43" i="30"/>
  <c r="AA43" i="30"/>
  <c r="T22" i="30"/>
  <c r="Z22" i="30"/>
  <c r="S22" i="30"/>
  <c r="AA22" i="30"/>
  <c r="T54" i="30"/>
  <c r="S54" i="30"/>
  <c r="Z54" i="30"/>
  <c r="AA54" i="30"/>
  <c r="T58" i="30"/>
  <c r="S58" i="30"/>
  <c r="Z58" i="30"/>
  <c r="AA58" i="30"/>
  <c r="Z59" i="30"/>
  <c r="S59" i="30"/>
  <c r="AA59" i="30"/>
  <c r="T59" i="30"/>
  <c r="Z29" i="30"/>
  <c r="T29" i="30"/>
  <c r="S29" i="30"/>
  <c r="AA29" i="30"/>
  <c r="Z45" i="30"/>
  <c r="T45" i="30"/>
  <c r="S45" i="30"/>
  <c r="AA45" i="30"/>
  <c r="T18" i="30"/>
  <c r="Z18" i="30"/>
  <c r="S18" i="30"/>
  <c r="AA18" i="30"/>
  <c r="T49" i="30"/>
  <c r="Z49" i="30"/>
  <c r="S49" i="30"/>
  <c r="AA49" i="30"/>
  <c r="T56" i="30"/>
  <c r="S56" i="30"/>
  <c r="Z56" i="30"/>
  <c r="AA56" i="30"/>
  <c r="Z63" i="30"/>
  <c r="S63" i="30"/>
  <c r="AA63" i="30"/>
  <c r="T63" i="30"/>
  <c r="T62" i="30"/>
  <c r="S62" i="30"/>
  <c r="Z62" i="30"/>
  <c r="AA62" i="30"/>
  <c r="Z31" i="30"/>
  <c r="T31" i="30"/>
  <c r="S31" i="30"/>
  <c r="AA31" i="30"/>
  <c r="Z39" i="30"/>
  <c r="T39" i="30"/>
  <c r="S39" i="30"/>
  <c r="AA39" i="30"/>
  <c r="Z7" i="30"/>
  <c r="S7" i="30"/>
  <c r="AA7" i="30"/>
  <c r="T7" i="30"/>
  <c r="Z23" i="30"/>
  <c r="S23" i="30"/>
  <c r="AA23" i="30"/>
  <c r="T23" i="30"/>
  <c r="Z33" i="30"/>
  <c r="T33" i="30"/>
  <c r="S33" i="30"/>
  <c r="AA33" i="30"/>
  <c r="Z41" i="30"/>
  <c r="T41" i="30"/>
  <c r="S41" i="30"/>
  <c r="AA41" i="30"/>
  <c r="T10" i="30"/>
  <c r="Z10" i="30"/>
  <c r="S10" i="30"/>
  <c r="AA10" i="30"/>
  <c r="Z25" i="30"/>
  <c r="S25" i="30"/>
  <c r="AA25" i="30"/>
  <c r="T25" i="30"/>
  <c r="T51" i="30"/>
  <c r="Z51" i="30"/>
  <c r="S51" i="30"/>
  <c r="AA51" i="30"/>
  <c r="Z57" i="30"/>
  <c r="S57" i="30"/>
  <c r="AA57" i="30"/>
  <c r="T57" i="30"/>
  <c r="V5" i="30"/>
  <c r="U5" i="30"/>
  <c r="AA5" i="30"/>
  <c r="U4" i="30"/>
  <c r="V3" i="30"/>
  <c r="T5" i="30"/>
  <c r="S5" i="30"/>
  <c r="AA3" i="30"/>
  <c r="S3" i="30"/>
  <c r="Z3" i="30"/>
  <c r="T3" i="30"/>
  <c r="AA6" i="30"/>
  <c r="S6" i="30"/>
  <c r="Z6" i="30"/>
  <c r="T6" i="30"/>
  <c r="Z4" i="30"/>
  <c r="AA4" i="30"/>
  <c r="T4" i="30"/>
  <c r="S4" i="30"/>
  <c r="P189" i="30" l="1"/>
  <c r="O189" i="30"/>
  <c r="X189" i="30" l="1"/>
  <c r="Y189" i="30" l="1"/>
  <c r="Z189" i="30" l="1"/>
  <c r="V189" i="30"/>
  <c r="U189" i="30"/>
  <c r="T189" i="30"/>
  <c r="AA189" i="30"/>
  <c r="S189" i="30"/>
  <c r="T190" i="30" l="1"/>
  <c r="V190" i="30"/>
  <c r="Z190" i="30"/>
  <c r="O190" i="30" s="1"/>
  <c r="U190" i="30"/>
  <c r="S190" i="30"/>
  <c r="W190" i="30" l="1"/>
  <c r="P190" i="30"/>
  <c r="AA190" i="30"/>
</calcChain>
</file>

<file path=xl/sharedStrings.xml><?xml version="1.0" encoding="utf-8"?>
<sst xmlns="http://schemas.openxmlformats.org/spreadsheetml/2006/main" count="252" uniqueCount="54">
  <si>
    <t>Buy</t>
  </si>
  <si>
    <t>Sale</t>
  </si>
  <si>
    <t>Gain/Loss</t>
  </si>
  <si>
    <t>Symbol</t>
  </si>
  <si>
    <t>Return</t>
  </si>
  <si>
    <t>Total</t>
  </si>
  <si>
    <t>Entry</t>
  </si>
  <si>
    <t>Notes</t>
  </si>
  <si>
    <t>-</t>
  </si>
  <si>
    <t>#</t>
  </si>
  <si>
    <t>Bought</t>
  </si>
  <si>
    <t>Stock</t>
  </si>
  <si>
    <t>Options</t>
  </si>
  <si>
    <t>Net $</t>
  </si>
  <si>
    <t>$ Per</t>
  </si>
  <si>
    <t>Trade</t>
  </si>
  <si>
    <t>Investment</t>
  </si>
  <si>
    <t>Gross</t>
  </si>
  <si>
    <t>Time</t>
  </si>
  <si>
    <t>Long</t>
  </si>
  <si>
    <t>Loss</t>
  </si>
  <si>
    <t>Win</t>
  </si>
  <si>
    <t>News</t>
  </si>
  <si>
    <t>CSIQ</t>
  </si>
  <si>
    <t>Top</t>
  </si>
  <si>
    <t>Source</t>
  </si>
  <si>
    <t>Total Trades:</t>
  </si>
  <si>
    <t>Bot</t>
  </si>
  <si>
    <t>Flag</t>
  </si>
  <si>
    <t>Totals</t>
  </si>
  <si>
    <t>Averages</t>
  </si>
  <si>
    <t>Rate % +</t>
  </si>
  <si>
    <t>Rate % -</t>
  </si>
  <si>
    <t>ITMN</t>
  </si>
  <si>
    <t>Date</t>
  </si>
  <si>
    <t xml:space="preserve">Bad </t>
  </si>
  <si>
    <t>Risk</t>
  </si>
  <si>
    <t>Gappers</t>
  </si>
  <si>
    <t>Scanners</t>
  </si>
  <si>
    <t>Tuesday</t>
  </si>
  <si>
    <t>Wednesday</t>
  </si>
  <si>
    <t>Light Vol, slow mover</t>
  </si>
  <si>
    <t>Comissions</t>
  </si>
  <si>
    <t>Gap</t>
  </si>
  <si>
    <t>&amp; GO!</t>
  </si>
  <si>
    <t>Momo</t>
  </si>
  <si>
    <t>Surging</t>
  </si>
  <si>
    <t xml:space="preserve">1st </t>
  </si>
  <si>
    <t>2nd</t>
  </si>
  <si>
    <t>3rd</t>
  </si>
  <si>
    <t>Rev</t>
  </si>
  <si>
    <t>am</t>
  </si>
  <si>
    <t>pm</t>
  </si>
  <si>
    <t>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</si>
</sst>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164" formatCode="#,##0.0000"/>
    <numFmt numFmtId="165" formatCode="#,##0.000"/>
    <numFmt numFmtId="166" formatCode="#,##0.000_);[Red]\(#,##0.000\)"/>
    <numFmt numFmtId="167" formatCode="#,##0.00;[Red]#,##0.00"/>
    <numFmt numFmtId="168" formatCode="h:mm;@"/>
    <numFmt numFmtId="169" formatCode="&quot;$&quot;#,##0.00"/>
    <numFmt numFmtId="170" formatCode="m/d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/>
    <xf numFmtId="0" fontId="1" fillId="0" borderId="0" xfId="0" applyFont="1" applyFill="1" applyProtection="1"/>
    <xf numFmtId="3" fontId="2" fillId="0" borderId="0" xfId="0" applyNumberFormat="1" applyFont="1" applyFill="1" applyProtection="1"/>
    <xf numFmtId="165" fontId="1" fillId="0" borderId="0" xfId="0" applyNumberFormat="1" applyFont="1" applyFill="1" applyProtection="1"/>
    <xf numFmtId="166" fontId="1" fillId="0" borderId="0" xfId="0" applyNumberFormat="1" applyFont="1" applyFill="1" applyProtection="1"/>
    <xf numFmtId="1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68" fontId="2" fillId="0" borderId="1" xfId="0" applyNumberFormat="1" applyFont="1" applyFill="1" applyBorder="1" applyProtection="1">
      <protection locked="0"/>
    </xf>
    <xf numFmtId="168" fontId="2" fillId="0" borderId="0" xfId="0" applyNumberFormat="1" applyFont="1" applyFill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0" xfId="0" applyNumberFormat="1" applyFont="1" applyFill="1" applyProtection="1"/>
    <xf numFmtId="4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" fontId="2" fillId="2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9" fontId="1" fillId="0" borderId="0" xfId="0" applyNumberFormat="1" applyFont="1" applyFill="1" applyBorder="1" applyProtection="1"/>
    <xf numFmtId="167" fontId="1" fillId="2" borderId="1" xfId="0" applyNumberFormat="1" applyFont="1" applyFill="1" applyBorder="1" applyProtection="1"/>
    <xf numFmtId="40" fontId="1" fillId="2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left"/>
      <protection locked="0"/>
    </xf>
    <xf numFmtId="4" fontId="3" fillId="2" borderId="1" xfId="0" applyNumberFormat="1" applyFont="1" applyFill="1" applyBorder="1" applyProtection="1"/>
    <xf numFmtId="168" fontId="2" fillId="0" borderId="0" xfId="0" applyNumberFormat="1" applyFont="1" applyFill="1" applyBorder="1" applyProtection="1">
      <protection locked="0"/>
    </xf>
    <xf numFmtId="166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10" fontId="1" fillId="2" borderId="1" xfId="0" applyNumberFormat="1" applyFont="1" applyFill="1" applyBorder="1" applyProtection="1"/>
    <xf numFmtId="168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wrapText="1"/>
    </xf>
    <xf numFmtId="166" fontId="5" fillId="0" borderId="0" xfId="0" applyNumberFormat="1" applyFont="1" applyFill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168" fontId="5" fillId="0" borderId="0" xfId="0" applyNumberFormat="1" applyFont="1" applyFill="1" applyBorder="1" applyAlignment="1" applyProtection="1">
      <alignment horizontal="center" wrapText="1"/>
    </xf>
    <xf numFmtId="166" fontId="5" fillId="0" borderId="0" xfId="0" applyNumberFormat="1" applyFont="1" applyFill="1" applyBorder="1" applyAlignment="1" applyProtection="1">
      <alignment horizontal="center" wrapText="1"/>
    </xf>
    <xf numFmtId="10" fontId="5" fillId="0" borderId="0" xfId="0" applyNumberFormat="1" applyFont="1" applyFill="1" applyBorder="1" applyAlignment="1" applyProtection="1">
      <alignment horizontal="center" wrapText="1"/>
    </xf>
    <xf numFmtId="10" fontId="2" fillId="0" borderId="0" xfId="0" applyNumberFormat="1" applyFont="1" applyFill="1" applyBorder="1" applyProtection="1"/>
    <xf numFmtId="170" fontId="6" fillId="0" borderId="0" xfId="0" applyNumberFormat="1" applyFont="1" applyFill="1" applyAlignment="1" applyProtection="1">
      <alignment horizontal="center"/>
    </xf>
    <xf numFmtId="170" fontId="7" fillId="0" borderId="0" xfId="0" applyNumberFormat="1" applyFont="1" applyFill="1" applyProtection="1"/>
    <xf numFmtId="10" fontId="3" fillId="2" borderId="1" xfId="0" applyNumberFormat="1" applyFont="1" applyFill="1" applyBorder="1" applyProtection="1"/>
    <xf numFmtId="169" fontId="7" fillId="0" borderId="0" xfId="0" applyNumberFormat="1" applyFont="1" applyFill="1" applyBorder="1" applyProtection="1"/>
    <xf numFmtId="166" fontId="6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8" fontId="8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tabSelected="1" zoomScale="115" zoomScaleNormal="115" workbookViewId="0">
      <pane ySplit="2" topLeftCell="A3" activePane="bottomLeft" state="frozen"/>
      <selection pane="bottomLeft" activeCell="N16" sqref="N16"/>
    </sheetView>
  </sheetViews>
  <sheetFormatPr defaultColWidth="8.88671875" defaultRowHeight="12" x14ac:dyDescent="0.25"/>
  <cols>
    <col min="1" max="1" width="10.109375" style="49" customWidth="1"/>
    <col min="2" max="2" width="5.44140625" style="13" customWidth="1"/>
    <col min="3" max="6" width="6.88671875" style="2" customWidth="1"/>
    <col min="7" max="7" width="4.44140625" style="2" customWidth="1"/>
    <col min="8" max="8" width="6.88671875" style="2" customWidth="1"/>
    <col min="9" max="9" width="5.33203125" style="2" customWidth="1"/>
    <col min="10" max="11" width="4.6640625" style="2" customWidth="1"/>
    <col min="12" max="12" width="5.5546875" style="59" customWidth="1"/>
    <col min="13" max="13" width="5.6640625" style="2" customWidth="1"/>
    <col min="14" max="14" width="6.33203125" style="7" customWidth="1"/>
    <col min="15" max="15" width="9.33203125" style="7" customWidth="1"/>
    <col min="16" max="16" width="9.5546875" style="15" customWidth="1"/>
    <col min="17" max="17" width="8.44140625" style="15" customWidth="1"/>
    <col min="18" max="18" width="8.88671875" style="9" customWidth="1"/>
    <col min="19" max="19" width="6.33203125" style="9" customWidth="1"/>
    <col min="20" max="20" width="5" style="9" customWidth="1"/>
    <col min="21" max="21" width="7.6640625" style="10" customWidth="1"/>
    <col min="22" max="22" width="6.77734375" style="10" customWidth="1"/>
    <col min="23" max="23" width="9.6640625" style="8" customWidth="1"/>
    <col min="24" max="24" width="7.88671875" style="8" customWidth="1"/>
    <col min="25" max="25" width="8.88671875" style="8" customWidth="1"/>
    <col min="26" max="26" width="2.5546875" style="6" customWidth="1"/>
    <col min="27" max="27" width="4.6640625" style="6" customWidth="1"/>
    <col min="28" max="28" width="61.109375" style="11" customWidth="1"/>
    <col min="29" max="16384" width="8.88671875" style="6"/>
  </cols>
  <sheetData>
    <row r="1" spans="1:28" s="1" customFormat="1" ht="19.5" customHeight="1" x14ac:dyDescent="0.25">
      <c r="A1" s="48" t="s">
        <v>34</v>
      </c>
      <c r="B1" s="34" t="s">
        <v>6</v>
      </c>
      <c r="C1" s="35"/>
      <c r="D1" s="35" t="s">
        <v>43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22</v>
      </c>
      <c r="J1" s="35" t="s">
        <v>24</v>
      </c>
      <c r="K1" s="35" t="s">
        <v>27</v>
      </c>
      <c r="L1" s="56" t="s">
        <v>35</v>
      </c>
      <c r="M1" s="35"/>
      <c r="N1" s="36" t="s">
        <v>11</v>
      </c>
      <c r="O1" s="36" t="s">
        <v>9</v>
      </c>
      <c r="P1" s="37" t="s">
        <v>0</v>
      </c>
      <c r="Q1" s="38" t="s">
        <v>1</v>
      </c>
      <c r="R1" s="39" t="s">
        <v>13</v>
      </c>
      <c r="S1" s="39" t="s">
        <v>4</v>
      </c>
      <c r="T1" s="39" t="s">
        <v>4</v>
      </c>
      <c r="U1" s="40" t="s">
        <v>4</v>
      </c>
      <c r="V1" s="40" t="s">
        <v>4</v>
      </c>
      <c r="W1" s="41" t="s">
        <v>5</v>
      </c>
      <c r="X1" s="41" t="s">
        <v>5</v>
      </c>
      <c r="Y1" s="41" t="s">
        <v>17</v>
      </c>
      <c r="Z1" s="35" t="s">
        <v>20</v>
      </c>
      <c r="AA1" s="42" t="s">
        <v>21</v>
      </c>
      <c r="AB1" s="43"/>
    </row>
    <row r="2" spans="1:28" s="1" customFormat="1" ht="15" customHeight="1" x14ac:dyDescent="0.25">
      <c r="A2" s="48"/>
      <c r="B2" s="44" t="s">
        <v>18</v>
      </c>
      <c r="C2" s="35" t="s">
        <v>25</v>
      </c>
      <c r="D2" s="35" t="s">
        <v>44</v>
      </c>
      <c r="E2" s="35" t="s">
        <v>45</v>
      </c>
      <c r="F2" s="35" t="s">
        <v>28</v>
      </c>
      <c r="G2" s="35" t="s">
        <v>28</v>
      </c>
      <c r="H2" s="35" t="s">
        <v>28</v>
      </c>
      <c r="I2" s="35" t="s">
        <v>15</v>
      </c>
      <c r="J2" s="35" t="s">
        <v>50</v>
      </c>
      <c r="K2" s="35" t="s">
        <v>50</v>
      </c>
      <c r="L2" s="56" t="s">
        <v>36</v>
      </c>
      <c r="M2" s="35" t="s">
        <v>3</v>
      </c>
      <c r="N2" s="36" t="s">
        <v>12</v>
      </c>
      <c r="O2" s="36" t="s">
        <v>10</v>
      </c>
      <c r="P2" s="38" t="s">
        <v>14</v>
      </c>
      <c r="Q2" s="38" t="s">
        <v>14</v>
      </c>
      <c r="R2" s="45" t="s">
        <v>2</v>
      </c>
      <c r="S2" s="45" t="s">
        <v>21</v>
      </c>
      <c r="T2" s="45" t="s">
        <v>20</v>
      </c>
      <c r="U2" s="46" t="s">
        <v>31</v>
      </c>
      <c r="V2" s="46" t="s">
        <v>32</v>
      </c>
      <c r="W2" s="41" t="s">
        <v>16</v>
      </c>
      <c r="X2" s="41" t="s">
        <v>42</v>
      </c>
      <c r="Y2" s="41" t="s">
        <v>4</v>
      </c>
      <c r="Z2" s="35"/>
      <c r="AA2" s="42"/>
      <c r="AB2" s="43" t="s">
        <v>7</v>
      </c>
    </row>
    <row r="3" spans="1:28" x14ac:dyDescent="0.25">
      <c r="A3" s="6" t="s">
        <v>39</v>
      </c>
      <c r="B3" s="12" t="s">
        <v>51</v>
      </c>
      <c r="C3" s="28" t="s">
        <v>38</v>
      </c>
      <c r="D3" s="3"/>
      <c r="E3" s="3"/>
      <c r="F3" s="3"/>
      <c r="G3" s="3"/>
      <c r="H3" s="3"/>
      <c r="I3" s="3"/>
      <c r="J3" s="3"/>
      <c r="K3" s="3"/>
      <c r="L3" s="57"/>
      <c r="M3" s="3" t="s">
        <v>33</v>
      </c>
      <c r="N3" s="4" t="s">
        <v>19</v>
      </c>
      <c r="O3" s="4">
        <v>1000</v>
      </c>
      <c r="P3" s="14">
        <v>45.67</v>
      </c>
      <c r="Q3" s="17">
        <v>45.72</v>
      </c>
      <c r="R3" s="19">
        <f>IF(OR($N3="-",$W3="",$Y3=""),"",
IF($N3="Long",$Y3-$W3,
IF($N3="Short",$W3-$Y3-$X3-$X3,
IF($N3="Options",$Y3-$W3,””))))</f>
        <v>50</v>
      </c>
      <c r="S3" s="16">
        <f>IF(OR($R3="-",$W3="",$Y3=""),"",
IF($R3&lt;=-0.01,"", IF($N3="Long",(Q3-P3),
IF($N3="Short",(P3-Q3),
IF($N3="Options",(Q3-P3))))))</f>
        <v>4.9999999999997158E-2</v>
      </c>
      <c r="T3" s="29" t="str">
        <f>IF(OR($R3="-",$W3="",$Y3=""),"",
IF($R3&gt;=0.01,"", IF($N3="Long",(Q3-P3),
IF($N3="Short",(P3-Q3),
IF($N3="Options",(Q3-P3))))))</f>
        <v/>
      </c>
      <c r="U3" s="33">
        <f>IF(OR($N3="-",$Y3="",$W3=""),"",IF($R3&lt;=-0.01,"",
IF($N3="Long",(($Y3-$W3)/$Y3),
IF($N3="Short",(($W3-$Y3)/$Y3),
IF($N3="Options",(($Y3-$W3)/$Y3))))))</f>
        <v>1.0936132983377078E-3</v>
      </c>
      <c r="V3" s="50" t="str">
        <f>IF(OR($N3="-",$Y3="",$W3=""),"",IF($R3&gt;=0.01,"",IF($N3="Long",(($Y3-$W3)/$Y3),
IF($N3="Short",(($W3-$Y3)/$Y3),
IF($N3="Options",(($Y3-$W3)/$Y3))))))</f>
        <v/>
      </c>
      <c r="W3" s="26">
        <f t="shared" ref="W3:W147" si="0">IF(OR($N3="-",$O3="",$P3="",$X3=""),"",
IF($N3="Long",($O3*$P3)+$X3,
IF($N3="Short",($O3*$P3)+$X3,
IF($N3="Options",($O3*$P3*100)+$X3,""))))</f>
        <v>45670</v>
      </c>
      <c r="X3" s="26">
        <v>0</v>
      </c>
      <c r="Y3" s="27">
        <f>IF(OR($N3="-",$O3="",$Q3=""),"",
IF($N3="Long",$O3*$Q3,
IF($N3="Short",$O3*$Q3,
IF($N3="Options",$O3*$Q3*100,””))))</f>
        <v>45720</v>
      </c>
      <c r="Z3" s="5">
        <f>IF(R3="","",IF(R3&gt;0,0,1))</f>
        <v>0</v>
      </c>
      <c r="AA3" s="5">
        <f>IF(R3="","",IF(R3&lt;0,0,1))</f>
        <v>1</v>
      </c>
      <c r="AB3" s="11" t="s">
        <v>41</v>
      </c>
    </row>
    <row r="4" spans="1:28" x14ac:dyDescent="0.25">
      <c r="A4" s="6" t="s">
        <v>40</v>
      </c>
      <c r="B4" s="12" t="s">
        <v>51</v>
      </c>
      <c r="C4" s="3" t="s">
        <v>37</v>
      </c>
      <c r="D4" s="3"/>
      <c r="E4" s="3"/>
      <c r="F4" s="3"/>
      <c r="G4" s="3"/>
      <c r="H4" s="3"/>
      <c r="I4" s="3"/>
      <c r="J4" s="3"/>
      <c r="K4" s="3"/>
      <c r="L4" s="57"/>
      <c r="M4" s="3" t="s">
        <v>23</v>
      </c>
      <c r="N4" s="4" t="s">
        <v>19</v>
      </c>
      <c r="O4" s="4">
        <v>2000</v>
      </c>
      <c r="P4" s="14">
        <v>27.52</v>
      </c>
      <c r="Q4" s="17">
        <v>27.955200000000001</v>
      </c>
      <c r="R4" s="19">
        <f>IF(OR($N4="-",$W4="",$Y4=""),"",
IF($N4="Long",$Y4-$W4,
IF($N4="Short",$W4-$Y4-$X4-$X4,
IF($N4="Options",$Y4-$W4,””))))</f>
        <v>870.40000000000146</v>
      </c>
      <c r="S4" s="16">
        <f>IF(OR($R4="-",$W4="",$Y4=""),"",
IF($R4&lt;=-0.01,"", IF($N4="Long",(Q4-P4),
IF($N4="Short",(P4-Q4),
IF($N4="Options",(Q4-P4))))))</f>
        <v>0.43520000000000181</v>
      </c>
      <c r="T4" s="29" t="str">
        <f>IF(OR($R4="-",$W4="",$Y4=""),"",
IF($R4&gt;=0.01,"", IF($N4="Long",(Q4-P4),
IF($N4="Short",(P4-Q4),
IF($N4="Options",(Q4-P4))))))</f>
        <v/>
      </c>
      <c r="U4" s="33">
        <f>IF(OR($N4="-",$Y4="",$W4=""),"",IF($R4&lt;=-0.01,"",
IF($N4="Long",(($Y4-$W4)/$Y4),
IF($N4="Short",(($W4-$Y4)/$Y4),
IF($N4="Options",(($Y4-$W4)/$Y4))))))</f>
        <v>1.5567765567765594E-2</v>
      </c>
      <c r="V4" s="50" t="str">
        <f>IF(OR($N4="-",$Y4="",$W4=""),"",IF($R4&gt;=0.01,"",IF($N4="Long",(($Y4-$W4)/$Y4),
IF($N4="Short",(($W4-$Y4)/$Y4),
IF($N4="Options",(($Y4-$W4)/$Y4))))))</f>
        <v/>
      </c>
      <c r="W4" s="26">
        <f t="shared" si="0"/>
        <v>55040</v>
      </c>
      <c r="X4" s="26">
        <v>0</v>
      </c>
      <c r="Y4" s="27">
        <f>IF(OR($N4="-",$O4="",$Q4=""),"",
IF($N4="Long",$O4*$Q4,
IF($N4="Short",$O4*$Q4,
IF($N4="Options",$O4*$Q4*100,””))))</f>
        <v>55910.400000000001</v>
      </c>
      <c r="Z4" s="5">
        <f>IF(R4="","",IF(R4&gt;0,0,1))</f>
        <v>0</v>
      </c>
      <c r="AA4" s="5">
        <f>IF(R4="","",IF(R4&lt;0,0,1))</f>
        <v>1</v>
      </c>
    </row>
    <row r="5" spans="1:28" x14ac:dyDescent="0.25">
      <c r="A5" s="6" t="s">
        <v>40</v>
      </c>
      <c r="B5" s="12" t="s">
        <v>52</v>
      </c>
      <c r="C5" s="3" t="s">
        <v>37</v>
      </c>
      <c r="D5" s="3"/>
      <c r="E5" s="3"/>
      <c r="F5" s="3"/>
      <c r="G5" s="3"/>
      <c r="H5" s="3"/>
      <c r="I5" s="3"/>
      <c r="J5" s="3"/>
      <c r="K5" s="3"/>
      <c r="L5" s="57"/>
      <c r="M5" s="3" t="s">
        <v>23</v>
      </c>
      <c r="N5" s="4" t="s">
        <v>53</v>
      </c>
      <c r="O5" s="4">
        <v>2000</v>
      </c>
      <c r="P5" s="14">
        <v>28.77</v>
      </c>
      <c r="Q5" s="17">
        <v>28.87</v>
      </c>
      <c r="R5" s="19">
        <f>IF(OR($N5="-",$W5="",$Y5=""),"",
IF($N5="Long",$Y5-$W5,
IF($N5="Short",$W5-$Y5-$X5-$X5,
IF($N5="Options",$Y5-$W5,””))))</f>
        <v>-200</v>
      </c>
      <c r="S5" s="16" t="str">
        <f>IF(OR($R5="-",$W5="",$Y5=""),"",
IF($R5&lt;=-0.01,"", IF($N5="Long",(Q5-P5),
IF($N5="Short",(P5-Q5),
IF($N5="Options",(Q5-P5))))))</f>
        <v/>
      </c>
      <c r="T5" s="29">
        <f>IF(OR($R5="-",$W5="",$Y5=""),"",
IF($R5&gt;=0.01,"", IF($N5="Long",(Q5-P5),
IF($N5="Short",(P5-Q5),
IF($N5="Options",(Q5-P5))))))</f>
        <v>-0.10000000000000142</v>
      </c>
      <c r="U5" s="33" t="str">
        <f>IF(OR($N5="-",$Y5="",$W5=""),"",IF($R5&lt;=-0.01,"",
IF($N5="Long",(($Y5-$W5)/$Y5),
IF($N5="Short",(($W5-$Y5)/$Y5),
IF($N5="Options",(($Y5-$W5)/$Y5))))))</f>
        <v/>
      </c>
      <c r="V5" s="50">
        <f>IF(OR($N5="-",$Y5="",$W5=""),"",IF($R5&gt;=0.01,"",IF($N5="Long",(($Y5-$W5)/$Y5),
IF($N5="Short",(($W5-$Y5)/$Y5),
IF($N5="Options",(($Y5-$W5)/$Y5))))))</f>
        <v>-3.4638032559750607E-3</v>
      </c>
      <c r="W5" s="26">
        <f t="shared" si="0"/>
        <v>57540</v>
      </c>
      <c r="X5" s="26">
        <v>0</v>
      </c>
      <c r="Y5" s="27">
        <f>IF(OR($N5="-",$O5="",$Q5=""),"",
IF($N5="Long",$O5*$Q5,
IF($N5="Short",$O5*$Q5,
IF($N5="Options",$O5*$Q5*100,””))))</f>
        <v>57740</v>
      </c>
      <c r="Z5" s="5">
        <f>IF(R5="","",IF(R5&gt;0,0,1))</f>
        <v>1</v>
      </c>
      <c r="AA5" s="5">
        <f>IF(R5="","",IF(R5&lt;0,0,1))</f>
        <v>0</v>
      </c>
    </row>
    <row r="6" spans="1:28" x14ac:dyDescent="0.25">
      <c r="A6" s="6"/>
      <c r="B6" s="12"/>
      <c r="C6" s="3"/>
      <c r="D6" s="3"/>
      <c r="E6" s="3"/>
      <c r="F6" s="3"/>
      <c r="G6" s="3"/>
      <c r="H6" s="3"/>
      <c r="I6" s="3"/>
      <c r="J6" s="3"/>
      <c r="K6" s="3"/>
      <c r="L6" s="57"/>
      <c r="M6" s="3"/>
      <c r="N6" s="4" t="s">
        <v>12</v>
      </c>
      <c r="O6" s="4"/>
      <c r="P6" s="14"/>
      <c r="Q6" s="17"/>
      <c r="R6" s="19" t="str">
        <f>IF(OR($N6="-",$W6="",$Y6=""),"",
IF($N6="Long",$Y6-$W6,
IF($N6="Short",$W6-$Y6-$X6-$X6,
IF($N6="Options",$Y6-$W6,””))))</f>
        <v/>
      </c>
      <c r="S6" s="16" t="str">
        <f>IF(OR($R6="-",$W6="",$Y6=""),"",
IF($R6&lt;=-0.01,"", IF($N6="Long",(Q6-P6),
IF($N6="Short",(P6-Q6),
IF($N6="Options",(Q6-P6))))))</f>
        <v/>
      </c>
      <c r="T6" s="29" t="str">
        <f>IF(OR($R6="-",$W6="",$Y6=""),"",
IF($R6&gt;=0.01,"", IF($N6="Long",(Q6-P6),
IF($N6="Short",(P6-Q6),
IF($N6="Options",(Q6-P6))))))</f>
        <v/>
      </c>
      <c r="U6" s="33" t="str">
        <f>IF(OR($N6="-",$Y6="",$W6=""),"",IF($R6&lt;=-0.01,"",
IF($N6="Long",(($Y6-$W6)/$Y6),
IF($N6="Short",(($W6-$Y6)/$Y6),
IF($N6="Options",(($Y6-$W6)/$Y6))))))</f>
        <v/>
      </c>
      <c r="V6" s="50" t="str">
        <f>IF(OR($N6="-",$Y6="",$W6=""),"",IF($R6&gt;=0.01,"",IF($N6="Long",(($Y6-$W6)/$Y6),
IF($N6="Short",(($W6-$Y6)/$Y6),
IF($N6="Options",(($Y6-$W6)/$Y6))))))</f>
        <v/>
      </c>
      <c r="W6" s="26" t="str">
        <f t="shared" si="0"/>
        <v/>
      </c>
      <c r="X6" s="26">
        <v>0</v>
      </c>
      <c r="Y6" s="27" t="str">
        <f>IF(OR($N6="-",$O6="",$Q6=""),"",
IF($N6="Long",$O6*$Q6,
IF($N6="Short",$O6*$Q6,
IF($N6="Options",$O6*$Q6*100,””))))</f>
        <v/>
      </c>
      <c r="Z6" s="5" t="str">
        <f>IF(R6="","",IF(R6&gt;0,0,1))</f>
        <v/>
      </c>
      <c r="AA6" s="5" t="str">
        <f>IF(R6="","",IF(R6&lt;0,0,1))</f>
        <v/>
      </c>
    </row>
    <row r="7" spans="1:28" x14ac:dyDescent="0.25">
      <c r="A7" s="6"/>
      <c r="B7" s="12"/>
      <c r="C7" s="3"/>
      <c r="D7" s="3"/>
      <c r="E7" s="3"/>
      <c r="F7" s="3"/>
      <c r="G7" s="3"/>
      <c r="H7" s="3"/>
      <c r="I7" s="3"/>
      <c r="J7" s="3"/>
      <c r="K7" s="3"/>
      <c r="L7" s="57"/>
      <c r="M7" s="3"/>
      <c r="N7" s="4" t="s">
        <v>8</v>
      </c>
      <c r="O7" s="4"/>
      <c r="P7" s="14"/>
      <c r="Q7" s="17"/>
      <c r="R7" s="19" t="str">
        <f>IF(OR($N7="-",$W7="",$Y7=""),"",
IF($N7="Long",$Y7-$W7,
IF($N7="Short",$W7-$Y7-$X7-$X7,
IF($N7="Options",$Y7-$W7,””))))</f>
        <v/>
      </c>
      <c r="S7" s="16" t="str">
        <f>IF(OR($R7="-",$W7="",$Y7=""),"",
IF($R7&lt;=-0.01,"", IF($N7="Long",(Q7-P7),
IF($N7="Short",(P7-Q7),
IF($N7="Options",(Q7-P7))))))</f>
        <v/>
      </c>
      <c r="T7" s="29" t="str">
        <f>IF(OR($R7="-",$W7="",$Y7=""),"",
IF($R7&gt;=0.01,"", IF($N7="Long",(Q7-P7),
IF($N7="Short",(P7-Q7),
IF($N7="Options",(Q7-P7))))))</f>
        <v/>
      </c>
      <c r="U7" s="33" t="str">
        <f>IF(OR($N7="-",$Y7="",$W7=""),"",IF($R7&lt;=-0.01,"",
IF($N7="Long",(($Y7-$W7)/$Y7),
IF($N7="Short",(($W7-$Y7)/$Y7),
IF($N7="Options",(($Y7-$W7)/$Y7))))))</f>
        <v/>
      </c>
      <c r="V7" s="50" t="str">
        <f>IF(OR($N7="-",$Y7="",$W7=""),"",IF($R7&gt;=0.01,"",IF($N7="Long",(($Y7-$W7)/$Y7),
IF($N7="Short",(($W7-$Y7)/$Y7),
IF($N7="Options",(($Y7-$W7)/$Y7))))))</f>
        <v/>
      </c>
      <c r="W7" s="26" t="str">
        <f t="shared" si="0"/>
        <v/>
      </c>
      <c r="X7" s="26">
        <v>0</v>
      </c>
      <c r="Y7" s="27" t="str">
        <f>IF(OR($N7="-",$O7="",$Q7=""),"",
IF($N7="Long",$O7*$Q7,
IF($N7="Short",$O7*$Q7,
IF($N7="Options",$O7*$Q7*100,””))))</f>
        <v/>
      </c>
      <c r="Z7" s="5" t="str">
        <f>IF(R7="","",IF(R7&gt;0,0,1))</f>
        <v/>
      </c>
      <c r="AA7" s="5" t="str">
        <f>IF(R7="","",IF(R7&lt;0,0,1))</f>
        <v/>
      </c>
    </row>
    <row r="8" spans="1:28" x14ac:dyDescent="0.25">
      <c r="A8" s="6"/>
      <c r="B8" s="12"/>
      <c r="C8" s="3"/>
      <c r="D8" s="3"/>
      <c r="E8" s="3"/>
      <c r="F8" s="3"/>
      <c r="G8" s="3"/>
      <c r="H8" s="3"/>
      <c r="I8" s="3"/>
      <c r="J8" s="3"/>
      <c r="K8" s="3"/>
      <c r="L8" s="57"/>
      <c r="M8" s="3"/>
      <c r="N8" s="4" t="s">
        <v>8</v>
      </c>
      <c r="O8" s="4"/>
      <c r="P8" s="14"/>
      <c r="Q8" s="17"/>
      <c r="R8" s="19" t="str">
        <f>IF(OR($N8="-",$W8="",$Y8=""),"",
IF($N8="Long",$Y8-$W8,
IF($N8="Short",$W8-$Y8-$X8-$X8,
IF($N8="Options",$Y8-$W8,””))))</f>
        <v/>
      </c>
      <c r="S8" s="16" t="str">
        <f>IF(OR($R8="-",$W8="",$Y8=""),"",
IF($R8&lt;=-0.01,"", IF($N8="Long",(Q8-P8),
IF($N8="Short",(P8-Q8),
IF($N8="Options",(Q8-P8))))))</f>
        <v/>
      </c>
      <c r="T8" s="29" t="str">
        <f>IF(OR($R8="-",$W8="",$Y8=""),"",
IF($R8&gt;=0.01,"", IF($N8="Long",(Q8-P8),
IF($N8="Short",(P8-Q8),
IF($N8="Options",(Q8-P8))))))</f>
        <v/>
      </c>
      <c r="U8" s="33" t="str">
        <f>IF(OR($N8="-",$Y8="",$W8=""),"",IF($R8&lt;=-0.01,"",
IF($N8="Long",(($Y8-$W8)/$Y8),
IF($N8="Short",(($W8-$Y8)/$Y8),
IF($N8="Options",(($Y8-$W8)/$Y8))))))</f>
        <v/>
      </c>
      <c r="V8" s="50" t="str">
        <f>IF(OR($N8="-",$Y8="",$W8=""),"",IF($R8&gt;=0.01,"",IF($N8="Long",(($Y8-$W8)/$Y8),
IF($N8="Short",(($W8-$Y8)/$Y8),
IF($N8="Options",(($Y8-$W8)/$Y8))))))</f>
        <v/>
      </c>
      <c r="W8" s="26" t="str">
        <f t="shared" si="0"/>
        <v/>
      </c>
      <c r="X8" s="26">
        <v>0</v>
      </c>
      <c r="Y8" s="27" t="str">
        <f>IF(OR($N8="-",$O8="",$Q8=""),"",
IF($N8="Long",$O8*$Q8,
IF($N8="Short",$O8*$Q8,
IF($N8="Options",$O8*$Q8*100,””))))</f>
        <v/>
      </c>
      <c r="Z8" s="5" t="str">
        <f>IF(R8="","",IF(R8&gt;0,0,1))</f>
        <v/>
      </c>
      <c r="AA8" s="5" t="str">
        <f>IF(R8="","",IF(R8&lt;0,0,1))</f>
        <v/>
      </c>
    </row>
    <row r="9" spans="1:28" x14ac:dyDescent="0.25">
      <c r="A9" s="6"/>
      <c r="B9" s="12"/>
      <c r="C9" s="3"/>
      <c r="D9" s="3"/>
      <c r="E9" s="3"/>
      <c r="F9" s="3"/>
      <c r="G9" s="3"/>
      <c r="H9" s="3"/>
      <c r="I9" s="3"/>
      <c r="J9" s="3"/>
      <c r="K9" s="3"/>
      <c r="L9" s="57"/>
      <c r="M9" s="3"/>
      <c r="N9" s="4" t="s">
        <v>8</v>
      </c>
      <c r="O9" s="4"/>
      <c r="P9" s="14"/>
      <c r="Q9" s="17"/>
      <c r="R9" s="19" t="str">
        <f>IF(OR($N9="-",$W9="",$Y9=""),"",
IF($N9="Long",$Y9-$W9,
IF($N9="Short",$W9-$Y9-$X9-$X9,
IF($N9="Options",$Y9-$W9,””))))</f>
        <v/>
      </c>
      <c r="S9" s="16" t="str">
        <f>IF(OR($R9="-",$W9="",$Y9=""),"",
IF($R9&lt;=-0.01,"", IF($N9="Long",(Q9-P9),
IF($N9="Short",(P9-Q9),
IF($N9="Options",(Q9-P9))))))</f>
        <v/>
      </c>
      <c r="T9" s="29" t="str">
        <f>IF(OR($R9="-",$W9="",$Y9=""),"",
IF($R9&gt;=0.01,"", IF($N9="Long",(Q9-P9),
IF($N9="Short",(P9-Q9),
IF($N9="Options",(Q9-P9))))))</f>
        <v/>
      </c>
      <c r="U9" s="33" t="str">
        <f>IF(OR($N9="-",$Y9="",$W9=""),"",IF($R9&lt;=-0.01,"",
IF($N9="Long",(($Y9-$W9)/$Y9),
IF($N9="Short",(($W9-$Y9)/$Y9),
IF($N9="Options",(($Y9-$W9)/$Y9))))))</f>
        <v/>
      </c>
      <c r="V9" s="50" t="str">
        <f>IF(OR($N9="-",$Y9="",$W9=""),"",IF($R9&gt;=0.01,"",IF($N9="Long",(($Y9-$W9)/$Y9),
IF($N9="Short",(($W9-$Y9)/$Y9),
IF($N9="Options",(($Y9-$W9)/$Y9))))))</f>
        <v/>
      </c>
      <c r="W9" s="26" t="str">
        <f t="shared" si="0"/>
        <v/>
      </c>
      <c r="X9" s="26">
        <v>0</v>
      </c>
      <c r="Y9" s="27" t="str">
        <f>IF(OR($N9="-",$O9="",$Q9=""),"",
IF($N9="Long",$O9*$Q9,
IF($N9="Short",$O9*$Q9,
IF($N9="Options",$O9*$Q9*100,””))))</f>
        <v/>
      </c>
      <c r="Z9" s="5" t="str">
        <f>IF(R9="","",IF(R9&gt;0,0,1))</f>
        <v/>
      </c>
      <c r="AA9" s="5" t="str">
        <f>IF(R9="","",IF(R9&lt;0,0,1))</f>
        <v/>
      </c>
    </row>
    <row r="10" spans="1:28" x14ac:dyDescent="0.25">
      <c r="A10" s="6"/>
      <c r="B10" s="12"/>
      <c r="C10" s="3"/>
      <c r="D10" s="3"/>
      <c r="E10" s="3"/>
      <c r="F10" s="3"/>
      <c r="G10" s="3"/>
      <c r="H10" s="3"/>
      <c r="I10" s="3"/>
      <c r="J10" s="3"/>
      <c r="K10" s="3"/>
      <c r="L10" s="57"/>
      <c r="M10" s="3"/>
      <c r="N10" s="4" t="s">
        <v>8</v>
      </c>
      <c r="O10" s="4"/>
      <c r="P10" s="14"/>
      <c r="Q10" s="17"/>
      <c r="R10" s="19" t="str">
        <f>IF(OR($N10="-",$W10="",$Y10=""),"",
IF($N10="Long",$Y10-$W10,
IF($N10="Short",$W10-$Y10-$X10-$X10,
IF($N10="Options",$Y10-$W10,””))))</f>
        <v/>
      </c>
      <c r="S10" s="16" t="str">
        <f>IF(OR($R10="-",$W10="",$Y10=""),"",
IF($R10&lt;=-0.01,"", IF($N10="Long",(Q10-P10),
IF($N10="Short",(P10-Q10),
IF($N10="Options",(Q10-P10))))))</f>
        <v/>
      </c>
      <c r="T10" s="29" t="str">
        <f>IF(OR($R10="-",$W10="",$Y10=""),"",
IF($R10&gt;=0.01,"", IF($N10="Long",(Q10-P10),
IF($N10="Short",(P10-Q10),
IF($N10="Options",(Q10-P10))))))</f>
        <v/>
      </c>
      <c r="U10" s="33" t="str">
        <f>IF(OR($N10="-",$Y10="",$W10=""),"",IF($R10&lt;=-0.01,"",
IF($N10="Long",(($Y10-$W10)/$Y10),
IF($N10="Short",(($W10-$Y10)/$Y10),
IF($N10="Options",(($Y10-$W10)/$Y10))))))</f>
        <v/>
      </c>
      <c r="V10" s="50" t="str">
        <f>IF(OR($N10="-",$Y10="",$W10=""),"",IF($R10&gt;=0.01,"",IF($N10="Long",(($Y10-$W10)/$Y10),
IF($N10="Short",(($W10-$Y10)/$Y10),
IF($N10="Options",(($Y10-$W10)/$Y10))))))</f>
        <v/>
      </c>
      <c r="W10" s="26" t="str">
        <f t="shared" si="0"/>
        <v/>
      </c>
      <c r="X10" s="26">
        <v>0</v>
      </c>
      <c r="Y10" s="27" t="str">
        <f>IF(OR($N10="-",$O10="",$Q10=""),"",
IF($N10="Long",$O10*$Q10,
IF($N10="Short",$O10*$Q10,
IF($N10="Options",$O10*$Q10*100,””))))</f>
        <v/>
      </c>
      <c r="Z10" s="5" t="str">
        <f>IF(R10="","",IF(R10&gt;0,0,1))</f>
        <v/>
      </c>
      <c r="AA10" s="5" t="str">
        <f>IF(R10="","",IF(R10&lt;0,0,1))</f>
        <v/>
      </c>
    </row>
    <row r="11" spans="1:28" x14ac:dyDescent="0.25">
      <c r="A11" s="6"/>
      <c r="B11" s="12"/>
      <c r="C11" s="3"/>
      <c r="D11" s="3"/>
      <c r="E11" s="3"/>
      <c r="F11" s="3"/>
      <c r="G11" s="3"/>
      <c r="H11" s="3"/>
      <c r="I11" s="3"/>
      <c r="J11" s="3"/>
      <c r="K11" s="3"/>
      <c r="L11" s="57"/>
      <c r="M11" s="3"/>
      <c r="N11" s="4" t="s">
        <v>8</v>
      </c>
      <c r="O11" s="4"/>
      <c r="P11" s="14"/>
      <c r="Q11" s="17"/>
      <c r="R11" s="19" t="str">
        <f>IF(OR($N11="-",$W11="",$Y11=""),"",
IF($N11="Long",$Y11-$W11,
IF($N11="Short",$W11-$Y11-$X11-$X11,
IF($N11="Options",$Y11-$W11,””))))</f>
        <v/>
      </c>
      <c r="S11" s="16" t="str">
        <f>IF(OR($R11="-",$W11="",$Y11=""),"",
IF($R11&lt;=-0.01,"", IF($N11="Long",(Q11-P11),
IF($N11="Short",(P11-Q11),
IF($N11="Options",(Q11-P11))))))</f>
        <v/>
      </c>
      <c r="T11" s="29" t="str">
        <f>IF(OR($R11="-",$W11="",$Y11=""),"",
IF($R11&gt;=0.01,"", IF($N11="Long",(Q11-P11),
IF($N11="Short",(P11-Q11),
IF($N11="Options",(Q11-P11))))))</f>
        <v/>
      </c>
      <c r="U11" s="33" t="str">
        <f>IF(OR($N11="-",$Y11="",$W11=""),"",IF($R11&lt;=-0.01,"",
IF($N11="Long",(($Y11-$W11)/$Y11),
IF($N11="Short",(($W11-$Y11)/$Y11),
IF($N11="Options",(($Y11-$W11)/$Y11))))))</f>
        <v/>
      </c>
      <c r="V11" s="50" t="str">
        <f>IF(OR($N11="-",$Y11="",$W11=""),"",IF($R11&gt;=0.01,"",IF($N11="Long",(($Y11-$W11)/$Y11),
IF($N11="Short",(($W11-$Y11)/$Y11),
IF($N11="Options",(($Y11-$W11)/$Y11))))))</f>
        <v/>
      </c>
      <c r="W11" s="26" t="str">
        <f t="shared" si="0"/>
        <v/>
      </c>
      <c r="X11" s="26">
        <v>0</v>
      </c>
      <c r="Y11" s="27" t="str">
        <f>IF(OR($N11="-",$O11="",$Q11=""),"",
IF($N11="Long",$O11*$Q11,
IF($N11="Short",$O11*$Q11,
IF($N11="Options",$O11*$Q11*100,””))))</f>
        <v/>
      </c>
      <c r="Z11" s="5" t="str">
        <f>IF(R11="","",IF(R11&gt;0,0,1))</f>
        <v/>
      </c>
      <c r="AA11" s="5" t="str">
        <f>IF(R11="","",IF(R11&lt;0,0,1))</f>
        <v/>
      </c>
    </row>
    <row r="12" spans="1:28" x14ac:dyDescent="0.25">
      <c r="A12" s="6"/>
      <c r="B12" s="12"/>
      <c r="C12" s="3"/>
      <c r="D12" s="3"/>
      <c r="E12" s="3"/>
      <c r="F12" s="3"/>
      <c r="G12" s="3"/>
      <c r="H12" s="3"/>
      <c r="I12" s="3"/>
      <c r="J12" s="3"/>
      <c r="K12" s="3"/>
      <c r="L12" s="57"/>
      <c r="M12" s="3"/>
      <c r="N12" s="4" t="s">
        <v>8</v>
      </c>
      <c r="O12" s="4"/>
      <c r="P12" s="14"/>
      <c r="Q12" s="17"/>
      <c r="R12" s="19" t="str">
        <f>IF(OR($N12="-",$W12="",$Y12=""),"",
IF($N12="Long",$Y12-$W12,
IF($N12="Short",$W12-$Y12-$X12-$X12,
IF($N12="Options",$Y12-$W12,””))))</f>
        <v/>
      </c>
      <c r="S12" s="16" t="str">
        <f>IF(OR($R12="-",$W12="",$Y12=""),"",
IF($R12&lt;=-0.01,"", IF($N12="Long",(Q12-P12),
IF($N12="Short",(P12-Q12),
IF($N12="Options",(Q12-P12))))))</f>
        <v/>
      </c>
      <c r="T12" s="29" t="str">
        <f>IF(OR($R12="-",$W12="",$Y12=""),"",
IF($R12&gt;=0.01,"", IF($N12="Long",(Q12-P12),
IF($N12="Short",(P12-Q12),
IF($N12="Options",(Q12-P12))))))</f>
        <v/>
      </c>
      <c r="U12" s="33" t="str">
        <f>IF(OR($N12="-",$Y12="",$W12=""),"",IF($R12&lt;=-0.01,"",
IF($N12="Long",(($Y12-$W12)/$Y12),
IF($N12="Short",(($W12-$Y12)/$Y12),
IF($N12="Options",(($Y12-$W12)/$Y12))))))</f>
        <v/>
      </c>
      <c r="V12" s="50" t="str">
        <f>IF(OR($N12="-",$Y12="",$W12=""),"",IF($R12&gt;=0.01,"",IF($N12="Long",(($Y12-$W12)/$Y12),
IF($N12="Short",(($W12-$Y12)/$Y12),
IF($N12="Options",(($Y12-$W12)/$Y12))))))</f>
        <v/>
      </c>
      <c r="W12" s="26" t="str">
        <f t="shared" si="0"/>
        <v/>
      </c>
      <c r="X12" s="26">
        <v>0</v>
      </c>
      <c r="Y12" s="27" t="str">
        <f>IF(OR($N12="-",$O12="",$Q12=""),"",
IF($N12="Long",$O12*$Q12,
IF($N12="Short",$O12*$Q12,
IF($N12="Options",$O12*$Q12*100,””))))</f>
        <v/>
      </c>
      <c r="Z12" s="5" t="str">
        <f>IF(R12="","",IF(R12&gt;0,0,1))</f>
        <v/>
      </c>
      <c r="AA12" s="5" t="str">
        <f>IF(R12="","",IF(R12&lt;0,0,1))</f>
        <v/>
      </c>
    </row>
    <row r="13" spans="1:28" x14ac:dyDescent="0.25">
      <c r="A13" s="6"/>
      <c r="B13" s="12"/>
      <c r="C13" s="3"/>
      <c r="D13" s="3"/>
      <c r="E13" s="3"/>
      <c r="F13" s="3"/>
      <c r="G13" s="3"/>
      <c r="H13" s="3"/>
      <c r="I13" s="3"/>
      <c r="J13" s="3"/>
      <c r="K13" s="3"/>
      <c r="L13" s="57"/>
      <c r="M13" s="3"/>
      <c r="N13" s="4" t="s">
        <v>8</v>
      </c>
      <c r="O13" s="4"/>
      <c r="P13" s="14"/>
      <c r="Q13" s="17"/>
      <c r="R13" s="19" t="str">
        <f>IF(OR($N13="-",$W13="",$Y13=""),"",
IF($N13="Long",$Y13-$W13,
IF($N13="Short",$W13-$Y13-$X13-$X13,
IF($N13="Options",$Y13-$W13,””))))</f>
        <v/>
      </c>
      <c r="S13" s="16" t="str">
        <f>IF(OR($R13="-",$W13="",$Y13=""),"",
IF($R13&lt;=-0.01,"", IF($N13="Long",(Q13-P13),
IF($N13="Short",(P13-Q13),
IF($N13="Options",(Q13-P13))))))</f>
        <v/>
      </c>
      <c r="T13" s="29" t="str">
        <f>IF(OR($R13="-",$W13="",$Y13=""),"",
IF($R13&gt;=0.01,"", IF($N13="Long",(Q13-P13),
IF($N13="Short",(P13-Q13),
IF($N13="Options",(Q13-P13))))))</f>
        <v/>
      </c>
      <c r="U13" s="33" t="str">
        <f>IF(OR($N13="-",$Y13="",$W13=""),"",IF($R13&lt;=-0.01,"",
IF($N13="Long",(($Y13-$W13)/$Y13),
IF($N13="Short",(($W13-$Y13)/$Y13),
IF($N13="Options",(($Y13-$W13)/$Y13))))))</f>
        <v/>
      </c>
      <c r="V13" s="50" t="str">
        <f>IF(OR($N13="-",$Y13="",$W13=""),"",IF($R13&gt;=0.01,"",IF($N13="Long",(($Y13-$W13)/$Y13),
IF($N13="Short",(($W13-$Y13)/$Y13),
IF($N13="Options",(($Y13-$W13)/$Y13))))))</f>
        <v/>
      </c>
      <c r="W13" s="26" t="str">
        <f t="shared" si="0"/>
        <v/>
      </c>
      <c r="X13" s="26">
        <v>0</v>
      </c>
      <c r="Y13" s="27" t="str">
        <f>IF(OR($N13="-",$O13="",$Q13=""),"",
IF($N13="Long",$O13*$Q13,
IF($N13="Short",$O13*$Q13,
IF($N13="Options",$O13*$Q13*100,””))))</f>
        <v/>
      </c>
      <c r="Z13" s="5" t="str">
        <f>IF(R13="","",IF(R13&gt;0,0,1))</f>
        <v/>
      </c>
      <c r="AA13" s="5" t="str">
        <f>IF(R13="","",IF(R13&lt;0,0,1))</f>
        <v/>
      </c>
    </row>
    <row r="14" spans="1:28" x14ac:dyDescent="0.25">
      <c r="A14" s="6"/>
      <c r="B14" s="12"/>
      <c r="C14" s="3"/>
      <c r="D14" s="3"/>
      <c r="E14" s="3"/>
      <c r="F14" s="3"/>
      <c r="G14" s="3"/>
      <c r="H14" s="3"/>
      <c r="I14" s="3"/>
      <c r="J14" s="3"/>
      <c r="K14" s="3"/>
      <c r="L14" s="57"/>
      <c r="M14" s="3"/>
      <c r="N14" s="4" t="s">
        <v>8</v>
      </c>
      <c r="O14" s="4"/>
      <c r="P14" s="14"/>
      <c r="Q14" s="17"/>
      <c r="R14" s="19" t="str">
        <f>IF(OR($N14="-",$W14="",$Y14=""),"",
IF($N14="Long",$Y14-$W14,
IF($N14="Short",$W14-$Y14-$X14-$X14,
IF($N14="Options",$Y14-$W14,””))))</f>
        <v/>
      </c>
      <c r="S14" s="16" t="str">
        <f>IF(OR($R14="-",$W14="",$Y14=""),"",
IF($R14&lt;=-0.01,"", IF($N14="Long",(Q14-P14),
IF($N14="Short",(P14-Q14),
IF($N14="Options",(Q14-P14))))))</f>
        <v/>
      </c>
      <c r="T14" s="29" t="str">
        <f>IF(OR($R14="-",$W14="",$Y14=""),"",
IF($R14&gt;=0.01,"", IF($N14="Long",(Q14-P14),
IF($N14="Short",(P14-Q14),
IF($N14="Options",(Q14-P14))))))</f>
        <v/>
      </c>
      <c r="U14" s="33" t="str">
        <f>IF(OR($N14="-",$Y14="",$W14=""),"",IF($R14&lt;=-0.01,"",
IF($N14="Long",(($Y14-$W14)/$Y14),
IF($N14="Short",(($W14-$Y14)/$Y14),
IF($N14="Options",(($Y14-$W14)/$Y14))))))</f>
        <v/>
      </c>
      <c r="V14" s="50" t="str">
        <f>IF(OR($N14="-",$Y14="",$W14=""),"",IF($R14&gt;=0.01,"",IF($N14="Long",(($Y14-$W14)/$Y14),
IF($N14="Short",(($W14-$Y14)/$Y14),
IF($N14="Options",(($Y14-$W14)/$Y14))))))</f>
        <v/>
      </c>
      <c r="W14" s="26" t="str">
        <f t="shared" si="0"/>
        <v/>
      </c>
      <c r="X14" s="26">
        <v>0</v>
      </c>
      <c r="Y14" s="27" t="str">
        <f>IF(OR($N14="-",$O14="",$Q14=""),"",
IF($N14="Long",$O14*$Q14,
IF($N14="Short",$O14*$Q14,
IF($N14="Options",$O14*$Q14*100,””))))</f>
        <v/>
      </c>
      <c r="Z14" s="5" t="str">
        <f>IF(R14="","",IF(R14&gt;0,0,1))</f>
        <v/>
      </c>
      <c r="AA14" s="5" t="str">
        <f>IF(R14="","",IF(R14&lt;0,0,1))</f>
        <v/>
      </c>
    </row>
    <row r="15" spans="1:28" x14ac:dyDescent="0.25">
      <c r="A15" s="6"/>
      <c r="B15" s="12"/>
      <c r="C15" s="3"/>
      <c r="D15" s="3"/>
      <c r="E15" s="3"/>
      <c r="F15" s="3"/>
      <c r="G15" s="3"/>
      <c r="H15" s="3"/>
      <c r="I15" s="3"/>
      <c r="J15" s="3"/>
      <c r="K15" s="3"/>
      <c r="L15" s="57"/>
      <c r="M15" s="3"/>
      <c r="N15" s="4" t="s">
        <v>8</v>
      </c>
      <c r="O15" s="4"/>
      <c r="P15" s="14"/>
      <c r="Q15" s="17"/>
      <c r="R15" s="19" t="str">
        <f>IF(OR($N15="-",$W15="",$Y15=""),"",
IF($N15="Long",$Y15-$W15,
IF($N15="Short",$W15-$Y15-$X15-$X15,
IF($N15="Options",$Y15-$W15,””))))</f>
        <v/>
      </c>
      <c r="S15" s="16" t="str">
        <f>IF(OR($R15="-",$W15="",$Y15=""),"",
IF($R15&lt;=-0.01,"", IF($N15="Long",(Q15-P15),
IF($N15="Short",(P15-Q15),
IF($N15="Options",(Q15-P15))))))</f>
        <v/>
      </c>
      <c r="T15" s="29" t="str">
        <f>IF(OR($R15="-",$W15="",$Y15=""),"",
IF($R15&gt;=0.01,"", IF($N15="Long",(Q15-P15),
IF($N15="Short",(P15-Q15),
IF($N15="Options",(Q15-P15))))))</f>
        <v/>
      </c>
      <c r="U15" s="33" t="str">
        <f>IF(OR($N15="-",$Y15="",$W15=""),"",IF($R15&lt;=-0.01,"",
IF($N15="Long",(($Y15-$W15)/$Y15),
IF($N15="Short",(($W15-$Y15)/$Y15),
IF($N15="Options",(($Y15-$W15)/$Y15))))))</f>
        <v/>
      </c>
      <c r="V15" s="50" t="str">
        <f>IF(OR($N15="-",$Y15="",$W15=""),"",IF($R15&gt;=0.01,"",IF($N15="Long",(($Y15-$W15)/$Y15),
IF($N15="Short",(($W15-$Y15)/$Y15),
IF($N15="Options",(($Y15-$W15)/$Y15))))))</f>
        <v/>
      </c>
      <c r="W15" s="26" t="str">
        <f t="shared" si="0"/>
        <v/>
      </c>
      <c r="X15" s="26">
        <v>0</v>
      </c>
      <c r="Y15" s="27" t="str">
        <f>IF(OR($N15="-",$O15="",$Q15=""),"",
IF($N15="Long",$O15*$Q15,
IF($N15="Short",$O15*$Q15,
IF($N15="Options",$O15*$Q15*100,””))))</f>
        <v/>
      </c>
      <c r="Z15" s="5" t="str">
        <f>IF(R15="","",IF(R15&gt;0,0,1))</f>
        <v/>
      </c>
      <c r="AA15" s="5" t="str">
        <f>IF(R15="","",IF(R15&lt;0,0,1))</f>
        <v/>
      </c>
    </row>
    <row r="16" spans="1:28" x14ac:dyDescent="0.25">
      <c r="A16" s="6"/>
      <c r="B16" s="12"/>
      <c r="C16" s="3"/>
      <c r="D16" s="3"/>
      <c r="E16" s="3"/>
      <c r="F16" s="3"/>
      <c r="G16" s="3"/>
      <c r="H16" s="3"/>
      <c r="I16" s="3"/>
      <c r="J16" s="3"/>
      <c r="K16" s="3"/>
      <c r="L16" s="57"/>
      <c r="M16" s="3"/>
      <c r="N16" s="4" t="s">
        <v>8</v>
      </c>
      <c r="O16" s="4"/>
      <c r="P16" s="14"/>
      <c r="Q16" s="17"/>
      <c r="R16" s="19" t="str">
        <f>IF(OR($N16="-",$W16="",$Y16=""),"",
IF($N16="Long",$Y16-$W16,
IF($N16="Short",$W16-$Y16-$X16-$X16,
IF($N16="Options",$Y16-$W16,””))))</f>
        <v/>
      </c>
      <c r="S16" s="16" t="str">
        <f>IF(OR($R16="-",$W16="",$Y16=""),"",
IF($R16&lt;=-0.01,"", IF($N16="Long",(Q16-P16),
IF($N16="Short",(P16-Q16),
IF($N16="Options",(Q16-P16))))))</f>
        <v/>
      </c>
      <c r="T16" s="29" t="str">
        <f>IF(OR($R16="-",$W16="",$Y16=""),"",
IF($R16&gt;=0.01,"", IF($N16="Long",(Q16-P16),
IF($N16="Short",(P16-Q16),
IF($N16="Options",(Q16-P16))))))</f>
        <v/>
      </c>
      <c r="U16" s="33" t="str">
        <f>IF(OR($N16="-",$Y16="",$W16=""),"",IF($R16&lt;=-0.01,"",
IF($N16="Long",(($Y16-$W16)/$Y16),
IF($N16="Short",(($W16-$Y16)/$Y16),
IF($N16="Options",(($Y16-$W16)/$Y16))))))</f>
        <v/>
      </c>
      <c r="V16" s="50" t="str">
        <f>IF(OR($N16="-",$Y16="",$W16=""),"",IF($R16&gt;=0.01,"",IF($N16="Long",(($Y16-$W16)/$Y16),
IF($N16="Short",(($W16-$Y16)/$Y16),
IF($N16="Options",(($Y16-$W16)/$Y16))))))</f>
        <v/>
      </c>
      <c r="W16" s="26" t="str">
        <f t="shared" si="0"/>
        <v/>
      </c>
      <c r="X16" s="26">
        <v>0</v>
      </c>
      <c r="Y16" s="27" t="str">
        <f>IF(OR($N16="-",$O16="",$Q16=""),"",
IF($N16="Long",$O16*$Q16,
IF($N16="Short",$O16*$Q16,
IF($N16="Options",$O16*$Q16*100,””))))</f>
        <v/>
      </c>
      <c r="Z16" s="5" t="str">
        <f>IF(R16="","",IF(R16&gt;0,0,1))</f>
        <v/>
      </c>
      <c r="AA16" s="5" t="str">
        <f>IF(R16="","",IF(R16&lt;0,0,1))</f>
        <v/>
      </c>
    </row>
    <row r="17" spans="1:27" x14ac:dyDescent="0.25">
      <c r="A17" s="6"/>
      <c r="B17" s="12"/>
      <c r="C17" s="3"/>
      <c r="D17" s="3"/>
      <c r="E17" s="3"/>
      <c r="F17" s="3"/>
      <c r="G17" s="3"/>
      <c r="H17" s="3"/>
      <c r="I17" s="3"/>
      <c r="J17" s="3"/>
      <c r="K17" s="3"/>
      <c r="L17" s="57"/>
      <c r="M17" s="3"/>
      <c r="N17" s="4" t="s">
        <v>8</v>
      </c>
      <c r="O17" s="4"/>
      <c r="P17" s="14"/>
      <c r="Q17" s="17"/>
      <c r="R17" s="19" t="str">
        <f>IF(OR($N17="-",$W17="",$Y17=""),"",
IF($N17="Long",$Y17-$W17,
IF($N17="Short",$W17-$Y17-$X17-$X17,
IF($N17="Options",$Y17-$W17,””))))</f>
        <v/>
      </c>
      <c r="S17" s="16" t="str">
        <f>IF(OR($R17="-",$W17="",$Y17=""),"",
IF($R17&lt;=-0.01,"", IF($N17="Long",(Q17-P17),
IF($N17="Short",(P17-Q17),
IF($N17="Options",(Q17-P17))))))</f>
        <v/>
      </c>
      <c r="T17" s="29" t="str">
        <f>IF(OR($R17="-",$W17="",$Y17=""),"",
IF($R17&gt;=0.01,"", IF($N17="Long",(Q17-P17),
IF($N17="Short",(P17-Q17),
IF($N17="Options",(Q17-P17))))))</f>
        <v/>
      </c>
      <c r="U17" s="33" t="str">
        <f>IF(OR($N17="-",$Y17="",$W17=""),"",IF($R17&lt;=-0.01,"",
IF($N17="Long",(($Y17-$W17)/$Y17),
IF($N17="Short",(($W17-$Y17)/$Y17),
IF($N17="Options",(($Y17-$W17)/$Y17))))))</f>
        <v/>
      </c>
      <c r="V17" s="50" t="str">
        <f>IF(OR($N17="-",$Y17="",$W17=""),"",IF($R17&gt;=0.01,"",IF($N17="Long",(($Y17-$W17)/$Y17),
IF($N17="Short",(($W17-$Y17)/$Y17),
IF($N17="Options",(($Y17-$W17)/$Y17))))))</f>
        <v/>
      </c>
      <c r="W17" s="26" t="str">
        <f t="shared" si="0"/>
        <v/>
      </c>
      <c r="X17" s="26">
        <v>0</v>
      </c>
      <c r="Y17" s="27" t="str">
        <f>IF(OR($N17="-",$O17="",$Q17=""),"",
IF($N17="Long",$O17*$Q17,
IF($N17="Short",$O17*$Q17,
IF($N17="Options",$O17*$Q17*100,””))))</f>
        <v/>
      </c>
      <c r="Z17" s="5" t="str">
        <f>IF(R17="","",IF(R17&gt;0,0,1))</f>
        <v/>
      </c>
      <c r="AA17" s="5" t="str">
        <f>IF(R17="","",IF(R17&lt;0,0,1))</f>
        <v/>
      </c>
    </row>
    <row r="18" spans="1:27" x14ac:dyDescent="0.25">
      <c r="A18" s="6"/>
      <c r="B18" s="12"/>
      <c r="C18" s="3"/>
      <c r="D18" s="3"/>
      <c r="E18" s="3"/>
      <c r="F18" s="3"/>
      <c r="G18" s="3"/>
      <c r="H18" s="3"/>
      <c r="I18" s="3"/>
      <c r="J18" s="3"/>
      <c r="K18" s="3"/>
      <c r="L18" s="57"/>
      <c r="M18" s="3"/>
      <c r="N18" s="4" t="s">
        <v>8</v>
      </c>
      <c r="O18" s="4"/>
      <c r="P18" s="14"/>
      <c r="Q18" s="17"/>
      <c r="R18" s="19" t="str">
        <f>IF(OR($N18="-",$W18="",$Y18=""),"",
IF($N18="Long",$Y18-$W18,
IF($N18="Short",$W18-$Y18-$X18-$X18,
IF($N18="Options",$Y18-$W18,””))))</f>
        <v/>
      </c>
      <c r="S18" s="16" t="str">
        <f>IF(OR($R18="-",$W18="",$Y18=""),"",
IF($R18&lt;=-0.01,"", IF($N18="Long",(Q18-P18),
IF($N18="Short",(P18-Q18),
IF($N18="Options",(Q18-P18))))))</f>
        <v/>
      </c>
      <c r="T18" s="29" t="str">
        <f>IF(OR($R18="-",$W18="",$Y18=""),"",
IF($R18&gt;=0.01,"", IF($N18="Long",(Q18-P18),
IF($N18="Short",(P18-Q18),
IF($N18="Options",(Q18-P18))))))</f>
        <v/>
      </c>
      <c r="U18" s="33" t="str">
        <f>IF(OR($N18="-",$Y18="",$W18=""),"",IF($R18&lt;=-0.01,"",
IF($N18="Long",(($Y18-$W18)/$Y18),
IF($N18="Short",(($W18-$Y18)/$Y18),
IF($N18="Options",(($Y18-$W18)/$Y18))))))</f>
        <v/>
      </c>
      <c r="V18" s="50" t="str">
        <f>IF(OR($N18="-",$Y18="",$W18=""),"",IF($R18&gt;=0.01,"",IF($N18="Long",(($Y18-$W18)/$Y18),
IF($N18="Short",(($W18-$Y18)/$Y18),
IF($N18="Options",(($Y18-$W18)/$Y18))))))</f>
        <v/>
      </c>
      <c r="W18" s="26" t="str">
        <f t="shared" si="0"/>
        <v/>
      </c>
      <c r="X18" s="26">
        <v>0</v>
      </c>
      <c r="Y18" s="27" t="str">
        <f>IF(OR($N18="-",$O18="",$Q18=""),"",
IF($N18="Long",$O18*$Q18,
IF($N18="Short",$O18*$Q18,
IF($N18="Options",$O18*$Q18*100,””))))</f>
        <v/>
      </c>
      <c r="Z18" s="5" t="str">
        <f>IF(R18="","",IF(R18&gt;0,0,1))</f>
        <v/>
      </c>
      <c r="AA18" s="5" t="str">
        <f>IF(R18="","",IF(R18&lt;0,0,1))</f>
        <v/>
      </c>
    </row>
    <row r="19" spans="1:27" x14ac:dyDescent="0.25">
      <c r="A19" s="6"/>
      <c r="B19" s="12"/>
      <c r="C19" s="3"/>
      <c r="D19" s="3"/>
      <c r="E19" s="3"/>
      <c r="F19" s="3"/>
      <c r="G19" s="3"/>
      <c r="H19" s="3"/>
      <c r="I19" s="3"/>
      <c r="J19" s="3"/>
      <c r="K19" s="3"/>
      <c r="L19" s="57"/>
      <c r="M19" s="3"/>
      <c r="N19" s="4" t="s">
        <v>8</v>
      </c>
      <c r="O19" s="4"/>
      <c r="P19" s="14"/>
      <c r="Q19" s="17"/>
      <c r="R19" s="19" t="str">
        <f>IF(OR($N19="-",$W19="",$Y19=""),"",
IF($N19="Long",$Y19-$W19,
IF($N19="Short",$W19-$Y19-$X19-$X19,
IF($N19="Options",$Y19-$W19,””))))</f>
        <v/>
      </c>
      <c r="S19" s="16" t="str">
        <f>IF(OR($R19="-",$W19="",$Y19=""),"",
IF($R19&lt;=-0.01,"", IF($N19="Long",(Q19-P19),
IF($N19="Short",(P19-Q19),
IF($N19="Options",(Q19-P19))))))</f>
        <v/>
      </c>
      <c r="T19" s="29" t="str">
        <f>IF(OR($R19="-",$W19="",$Y19=""),"",
IF($R19&gt;=0.01,"", IF($N19="Long",(Q19-P19),
IF($N19="Short",(P19-Q19),
IF($N19="Options",(Q19-P19))))))</f>
        <v/>
      </c>
      <c r="U19" s="33" t="str">
        <f>IF(OR($N19="-",$Y19="",$W19=""),"",IF($R19&lt;=-0.01,"",
IF($N19="Long",(($Y19-$W19)/$Y19),
IF($N19="Short",(($W19-$Y19)/$Y19),
IF($N19="Options",(($Y19-$W19)/$Y19))))))</f>
        <v/>
      </c>
      <c r="V19" s="50" t="str">
        <f>IF(OR($N19="-",$Y19="",$W19=""),"",IF($R19&gt;=0.01,"",IF($N19="Long",(($Y19-$W19)/$Y19),
IF($N19="Short",(($W19-$Y19)/$Y19),
IF($N19="Options",(($Y19-$W19)/$Y19))))))</f>
        <v/>
      </c>
      <c r="W19" s="26" t="str">
        <f t="shared" si="0"/>
        <v/>
      </c>
      <c r="X19" s="26">
        <v>0</v>
      </c>
      <c r="Y19" s="27" t="str">
        <f>IF(OR($N19="-",$O19="",$Q19=""),"",
IF($N19="Long",$O19*$Q19,
IF($N19="Short",$O19*$Q19,
IF($N19="Options",$O19*$Q19*100,””))))</f>
        <v/>
      </c>
      <c r="Z19" s="5" t="str">
        <f>IF(R19="","",IF(R19&gt;0,0,1))</f>
        <v/>
      </c>
      <c r="AA19" s="5" t="str">
        <f>IF(R19="","",IF(R19&lt;0,0,1))</f>
        <v/>
      </c>
    </row>
    <row r="20" spans="1:27" x14ac:dyDescent="0.25">
      <c r="A20" s="6"/>
      <c r="B20" s="12"/>
      <c r="C20" s="3"/>
      <c r="D20" s="3"/>
      <c r="E20" s="3"/>
      <c r="F20" s="3"/>
      <c r="G20" s="3"/>
      <c r="H20" s="3"/>
      <c r="I20" s="3"/>
      <c r="J20" s="3"/>
      <c r="K20" s="3"/>
      <c r="L20" s="57"/>
      <c r="M20" s="3"/>
      <c r="N20" s="4" t="s">
        <v>8</v>
      </c>
      <c r="O20" s="4"/>
      <c r="P20" s="14"/>
      <c r="Q20" s="17"/>
      <c r="R20" s="19" t="str">
        <f>IF(OR($N20="-",$W20="",$Y20=""),"",
IF($N20="Long",$Y20-$W20,
IF($N20="Short",$W20-$Y20-$X20-$X20,
IF($N20="Options",$Y20-$W20,””))))</f>
        <v/>
      </c>
      <c r="S20" s="16" t="str">
        <f>IF(OR($R20="-",$W20="",$Y20=""),"",
IF($R20&lt;=-0.01,"", IF($N20="Long",(Q20-P20),
IF($N20="Short",(P20-Q20),
IF($N20="Options",(Q20-P20))))))</f>
        <v/>
      </c>
      <c r="T20" s="29" t="str">
        <f>IF(OR($R20="-",$W20="",$Y20=""),"",
IF($R20&gt;=0.01,"", IF($N20="Long",(Q20-P20),
IF($N20="Short",(P20-Q20),
IF($N20="Options",(Q20-P20))))))</f>
        <v/>
      </c>
      <c r="U20" s="33" t="str">
        <f>IF(OR($N20="-",$Y20="",$W20=""),"",IF($R20&lt;=-0.01,"",
IF($N20="Long",(($Y20-$W20)/$Y20),
IF($N20="Short",(($W20-$Y20)/$Y20),
IF($N20="Options",(($Y20-$W20)/$Y20))))))</f>
        <v/>
      </c>
      <c r="V20" s="50" t="str">
        <f>IF(OR($N20="-",$Y20="",$W20=""),"",IF($R20&gt;=0.01,"",IF($N20="Long",(($Y20-$W20)/$Y20),
IF($N20="Short",(($W20-$Y20)/$Y20),
IF($N20="Options",(($Y20-$W20)/$Y20))))))</f>
        <v/>
      </c>
      <c r="W20" s="26" t="str">
        <f t="shared" si="0"/>
        <v/>
      </c>
      <c r="X20" s="26">
        <v>0</v>
      </c>
      <c r="Y20" s="27" t="str">
        <f>IF(OR($N20="-",$O20="",$Q20=""),"",
IF($N20="Long",$O20*$Q20,
IF($N20="Short",$O20*$Q20,
IF($N20="Options",$O20*$Q20*100,””))))</f>
        <v/>
      </c>
      <c r="Z20" s="5" t="str">
        <f>IF(R20="","",IF(R20&gt;0,0,1))</f>
        <v/>
      </c>
      <c r="AA20" s="5" t="str">
        <f>IF(R20="","",IF(R20&lt;0,0,1))</f>
        <v/>
      </c>
    </row>
    <row r="21" spans="1:27" x14ac:dyDescent="0.25">
      <c r="A21" s="6"/>
      <c r="B21" s="12"/>
      <c r="C21" s="3"/>
      <c r="D21" s="3"/>
      <c r="E21" s="3"/>
      <c r="F21" s="3"/>
      <c r="G21" s="3"/>
      <c r="H21" s="3"/>
      <c r="I21" s="3"/>
      <c r="J21" s="3"/>
      <c r="K21" s="3"/>
      <c r="L21" s="57"/>
      <c r="M21" s="3"/>
      <c r="N21" s="4" t="s">
        <v>8</v>
      </c>
      <c r="O21" s="4"/>
      <c r="P21" s="14"/>
      <c r="Q21" s="17"/>
      <c r="R21" s="19" t="str">
        <f>IF(OR($N21="-",$W21="",$Y21=""),"",
IF($N21="Long",$Y21-$W21,
IF($N21="Short",$W21-$Y21-$X21-$X21,
IF($N21="Options",$Y21-$W21,””))))</f>
        <v/>
      </c>
      <c r="S21" s="16" t="str">
        <f>IF(OR($R21="-",$W21="",$Y21=""),"",
IF($R21&lt;=-0.01,"", IF($N21="Long",(Q21-P21),
IF($N21="Short",(P21-Q21),
IF($N21="Options",(Q21-P21))))))</f>
        <v/>
      </c>
      <c r="T21" s="29" t="str">
        <f>IF(OR($R21="-",$W21="",$Y21=""),"",
IF($R21&gt;=0.01,"", IF($N21="Long",(Q21-P21),
IF($N21="Short",(P21-Q21),
IF($N21="Options",(Q21-P21))))))</f>
        <v/>
      </c>
      <c r="U21" s="33" t="str">
        <f>IF(OR($N21="-",$Y21="",$W21=""),"",IF($R21&lt;=-0.01,"",
IF($N21="Long",(($Y21-$W21)/$Y21),
IF($N21="Short",(($W21-$Y21)/$Y21),
IF($N21="Options",(($Y21-$W21)/$Y21))))))</f>
        <v/>
      </c>
      <c r="V21" s="50" t="str">
        <f>IF(OR($N21="-",$Y21="",$W21=""),"",IF($R21&gt;=0.01,"",IF($N21="Long",(($Y21-$W21)/$Y21),
IF($N21="Short",(($W21-$Y21)/$Y21),
IF($N21="Options",(($Y21-$W21)/$Y21))))))</f>
        <v/>
      </c>
      <c r="W21" s="26" t="str">
        <f t="shared" si="0"/>
        <v/>
      </c>
      <c r="X21" s="26">
        <v>0</v>
      </c>
      <c r="Y21" s="27" t="str">
        <f>IF(OR($N21="-",$O21="",$Q21=""),"",
IF($N21="Long",$O21*$Q21,
IF($N21="Short",$O21*$Q21,
IF($N21="Options",$O21*$Q21*100,””))))</f>
        <v/>
      </c>
      <c r="Z21" s="5" t="str">
        <f>IF(R21="","",IF(R21&gt;0,0,1))</f>
        <v/>
      </c>
      <c r="AA21" s="5" t="str">
        <f>IF(R21="","",IF(R21&lt;0,0,1))</f>
        <v/>
      </c>
    </row>
    <row r="22" spans="1:27" x14ac:dyDescent="0.25">
      <c r="A22" s="6"/>
      <c r="B22" s="12"/>
      <c r="C22" s="3"/>
      <c r="D22" s="3"/>
      <c r="E22" s="3"/>
      <c r="F22" s="3"/>
      <c r="G22" s="3"/>
      <c r="H22" s="3"/>
      <c r="I22" s="3"/>
      <c r="J22" s="3"/>
      <c r="K22" s="3"/>
      <c r="L22" s="57"/>
      <c r="M22" s="3"/>
      <c r="N22" s="4" t="s">
        <v>8</v>
      </c>
      <c r="O22" s="4"/>
      <c r="P22" s="14"/>
      <c r="Q22" s="17"/>
      <c r="R22" s="19" t="str">
        <f>IF(OR($N22="-",$W22="",$Y22=""),"",
IF($N22="Long",$Y22-$W22,
IF($N22="Short",$W22-$Y22-$X22-$X22,
IF($N22="Options",$Y22-$W22,””))))</f>
        <v/>
      </c>
      <c r="S22" s="16" t="str">
        <f>IF(OR($R22="-",$W22="",$Y22=""),"",
IF($R22&lt;=-0.01,"", IF($N22="Long",(Q22-P22),
IF($N22="Short",(P22-Q22),
IF($N22="Options",(Q22-P22))))))</f>
        <v/>
      </c>
      <c r="T22" s="29" t="str">
        <f>IF(OR($R22="-",$W22="",$Y22=""),"",
IF($R22&gt;=0.01,"", IF($N22="Long",(Q22-P22),
IF($N22="Short",(P22-Q22),
IF($N22="Options",(Q22-P22))))))</f>
        <v/>
      </c>
      <c r="U22" s="33" t="str">
        <f>IF(OR($N22="-",$Y22="",$W22=""),"",IF($R22&lt;=-0.01,"",
IF($N22="Long",(($Y22-$W22)/$Y22),
IF($N22="Short",(($W22-$Y22)/$Y22),
IF($N22="Options",(($Y22-$W22)/$Y22))))))</f>
        <v/>
      </c>
      <c r="V22" s="50" t="str">
        <f>IF(OR($N22="-",$Y22="",$W22=""),"",IF($R22&gt;=0.01,"",IF($N22="Long",(($Y22-$W22)/$Y22),
IF($N22="Short",(($W22-$Y22)/$Y22),
IF($N22="Options",(($Y22-$W22)/$Y22))))))</f>
        <v/>
      </c>
      <c r="W22" s="26" t="str">
        <f t="shared" si="0"/>
        <v/>
      </c>
      <c r="X22" s="26">
        <v>0</v>
      </c>
      <c r="Y22" s="27" t="str">
        <f>IF(OR($N22="-",$O22="",$Q22=""),"",
IF($N22="Long",$O22*$Q22,
IF($N22="Short",$O22*$Q22,
IF($N22="Options",$O22*$Q22*100,””))))</f>
        <v/>
      </c>
      <c r="Z22" s="5" t="str">
        <f>IF(R22="","",IF(R22&gt;0,0,1))</f>
        <v/>
      </c>
      <c r="AA22" s="5" t="str">
        <f>IF(R22="","",IF(R22&lt;0,0,1))</f>
        <v/>
      </c>
    </row>
    <row r="23" spans="1:27" x14ac:dyDescent="0.25">
      <c r="A23" s="6"/>
      <c r="B23" s="12"/>
      <c r="C23" s="3"/>
      <c r="D23" s="3"/>
      <c r="E23" s="3"/>
      <c r="F23" s="3"/>
      <c r="G23" s="3"/>
      <c r="H23" s="3"/>
      <c r="I23" s="3"/>
      <c r="J23" s="3"/>
      <c r="K23" s="3"/>
      <c r="L23" s="57"/>
      <c r="M23" s="3"/>
      <c r="N23" s="4" t="s">
        <v>8</v>
      </c>
      <c r="O23" s="4"/>
      <c r="P23" s="14"/>
      <c r="Q23" s="17"/>
      <c r="R23" s="19" t="str">
        <f>IF(OR($N23="-",$W23="",$Y23=""),"",
IF($N23="Long",$Y23-$W23,
IF($N23="Short",$W23-$Y23-$X23-$X23,
IF($N23="Options",$Y23-$W23,””))))</f>
        <v/>
      </c>
      <c r="S23" s="16" t="str">
        <f>IF(OR($R23="-",$W23="",$Y23=""),"",
IF($R23&lt;=-0.01,"", IF($N23="Long",(Q23-P23),
IF($N23="Short",(P23-Q23),
IF($N23="Options",(Q23-P23))))))</f>
        <v/>
      </c>
      <c r="T23" s="29" t="str">
        <f>IF(OR($R23="-",$W23="",$Y23=""),"",
IF($R23&gt;=0.01,"", IF($N23="Long",(Q23-P23),
IF($N23="Short",(P23-Q23),
IF($N23="Options",(Q23-P23))))))</f>
        <v/>
      </c>
      <c r="U23" s="33" t="str">
        <f>IF(OR($N23="-",$Y23="",$W23=""),"",IF($R23&lt;=-0.01,"",
IF($N23="Long",(($Y23-$W23)/$Y23),
IF($N23="Short",(($W23-$Y23)/$Y23),
IF($N23="Options",(($Y23-$W23)/$Y23))))))</f>
        <v/>
      </c>
      <c r="V23" s="50" t="str">
        <f>IF(OR($N23="-",$Y23="",$W23=""),"",IF($R23&gt;=0.01,"",IF($N23="Long",(($Y23-$W23)/$Y23),
IF($N23="Short",(($W23-$Y23)/$Y23),
IF($N23="Options",(($Y23-$W23)/$Y23))))))</f>
        <v/>
      </c>
      <c r="W23" s="26" t="str">
        <f t="shared" si="0"/>
        <v/>
      </c>
      <c r="X23" s="26">
        <v>0</v>
      </c>
      <c r="Y23" s="27" t="str">
        <f>IF(OR($N23="-",$O23="",$Q23=""),"",
IF($N23="Long",$O23*$Q23,
IF($N23="Short",$O23*$Q23,
IF($N23="Options",$O23*$Q23*100,””))))</f>
        <v/>
      </c>
      <c r="Z23" s="5" t="str">
        <f>IF(R23="","",IF(R23&gt;0,0,1))</f>
        <v/>
      </c>
      <c r="AA23" s="5" t="str">
        <f>IF(R23="","",IF(R23&lt;0,0,1))</f>
        <v/>
      </c>
    </row>
    <row r="24" spans="1:27" x14ac:dyDescent="0.25">
      <c r="A24" s="6"/>
      <c r="B24" s="12"/>
      <c r="C24" s="3"/>
      <c r="D24" s="3"/>
      <c r="E24" s="3"/>
      <c r="F24" s="3"/>
      <c r="G24" s="3"/>
      <c r="H24" s="3"/>
      <c r="I24" s="3"/>
      <c r="J24" s="3"/>
      <c r="K24" s="3"/>
      <c r="L24" s="57"/>
      <c r="M24" s="3"/>
      <c r="N24" s="4" t="s">
        <v>8</v>
      </c>
      <c r="O24" s="4"/>
      <c r="P24" s="14"/>
      <c r="Q24" s="17"/>
      <c r="R24" s="19" t="str">
        <f>IF(OR($N24="-",$W24="",$Y24=""),"",
IF($N24="Long",$Y24-$W24,
IF($N24="Short",$W24-$Y24-$X24-$X24,
IF($N24="Options",$Y24-$W24,””))))</f>
        <v/>
      </c>
      <c r="S24" s="16" t="str">
        <f>IF(OR($R24="-",$W24="",$Y24=""),"",
IF($R24&lt;=-0.01,"", IF($N24="Long",(Q24-P24),
IF($N24="Short",(P24-Q24),
IF($N24="Options",(Q24-P24))))))</f>
        <v/>
      </c>
      <c r="T24" s="29" t="str">
        <f>IF(OR($R24="-",$W24="",$Y24=""),"",
IF($R24&gt;=0.01,"", IF($N24="Long",(Q24-P24),
IF($N24="Short",(P24-Q24),
IF($N24="Options",(Q24-P24))))))</f>
        <v/>
      </c>
      <c r="U24" s="33" t="str">
        <f>IF(OR($N24="-",$Y24="",$W24=""),"",IF($R24&lt;=-0.01,"",
IF($N24="Long",(($Y24-$W24)/$Y24),
IF($N24="Short",(($W24-$Y24)/$Y24),
IF($N24="Options",(($Y24-$W24)/$Y24))))))</f>
        <v/>
      </c>
      <c r="V24" s="50" t="str">
        <f>IF(OR($N24="-",$Y24="",$W24=""),"",IF($R24&gt;=0.01,"",IF($N24="Long",(($Y24-$W24)/$Y24),
IF($N24="Short",(($W24-$Y24)/$Y24),
IF($N24="Options",(($Y24-$W24)/$Y24))))))</f>
        <v/>
      </c>
      <c r="W24" s="26" t="str">
        <f t="shared" si="0"/>
        <v/>
      </c>
      <c r="X24" s="26">
        <v>0</v>
      </c>
      <c r="Y24" s="27" t="str">
        <f>IF(OR($N24="-",$O24="",$Q24=""),"",
IF($N24="Long",$O24*$Q24,
IF($N24="Short",$O24*$Q24,
IF($N24="Options",$O24*$Q24*100,””))))</f>
        <v/>
      </c>
      <c r="Z24" s="5" t="str">
        <f>IF(R24="","",IF(R24&gt;0,0,1))</f>
        <v/>
      </c>
      <c r="AA24" s="5" t="str">
        <f>IF(R24="","",IF(R24&lt;0,0,1))</f>
        <v/>
      </c>
    </row>
    <row r="25" spans="1:27" x14ac:dyDescent="0.25">
      <c r="A25" s="6"/>
      <c r="B25" s="12"/>
      <c r="C25" s="3"/>
      <c r="D25" s="3"/>
      <c r="E25" s="3"/>
      <c r="F25" s="3"/>
      <c r="G25" s="3"/>
      <c r="H25" s="3"/>
      <c r="I25" s="3"/>
      <c r="J25" s="3"/>
      <c r="K25" s="3"/>
      <c r="L25" s="57"/>
      <c r="M25" s="3"/>
      <c r="N25" s="4" t="s">
        <v>8</v>
      </c>
      <c r="O25" s="4"/>
      <c r="P25" s="14"/>
      <c r="Q25" s="17"/>
      <c r="R25" s="19" t="str">
        <f>IF(OR($N25="-",$W25="",$Y25=""),"",
IF($N25="Long",$Y25-$W25,
IF($N25="Short",$W25-$Y25-$X25-$X25,
IF($N25="Options",$Y25-$W25,””))))</f>
        <v/>
      </c>
      <c r="S25" s="16" t="str">
        <f>IF(OR($R25="-",$W25="",$Y25=""),"",
IF($R25&lt;=-0.01,"", IF($N25="Long",(Q25-P25),
IF($N25="Short",(P25-Q25),
IF($N25="Options",(Q25-P25))))))</f>
        <v/>
      </c>
      <c r="T25" s="29" t="str">
        <f>IF(OR($R25="-",$W25="",$Y25=""),"",
IF($R25&gt;=0.01,"", IF($N25="Long",(Q25-P25),
IF($N25="Short",(P25-Q25),
IF($N25="Options",(Q25-P25))))))</f>
        <v/>
      </c>
      <c r="U25" s="33" t="str">
        <f>IF(OR($N25="-",$Y25="",$W25=""),"",IF($R25&lt;=-0.01,"",
IF($N25="Long",(($Y25-$W25)/$Y25),
IF($N25="Short",(($W25-$Y25)/$Y25),
IF($N25="Options",(($Y25-$W25)/$Y25))))))</f>
        <v/>
      </c>
      <c r="V25" s="50" t="str">
        <f>IF(OR($N25="-",$Y25="",$W25=""),"",IF($R25&gt;=0.01,"",IF($N25="Long",(($Y25-$W25)/$Y25),
IF($N25="Short",(($W25-$Y25)/$Y25),
IF($N25="Options",(($Y25-$W25)/$Y25))))))</f>
        <v/>
      </c>
      <c r="W25" s="26" t="str">
        <f t="shared" si="0"/>
        <v/>
      </c>
      <c r="X25" s="26">
        <v>0</v>
      </c>
      <c r="Y25" s="27" t="str">
        <f>IF(OR($N25="-",$O25="",$Q25=""),"",
IF($N25="Long",$O25*$Q25,
IF($N25="Short",$O25*$Q25,
IF($N25="Options",$O25*$Q25*100,””))))</f>
        <v/>
      </c>
      <c r="Z25" s="5" t="str">
        <f>IF(R25="","",IF(R25&gt;0,0,1))</f>
        <v/>
      </c>
      <c r="AA25" s="5" t="str">
        <f>IF(R25="","",IF(R25&lt;0,0,1))</f>
        <v/>
      </c>
    </row>
    <row r="26" spans="1:27" x14ac:dyDescent="0.25">
      <c r="A26" s="6"/>
      <c r="B26" s="12"/>
      <c r="C26" s="3"/>
      <c r="D26" s="3"/>
      <c r="E26" s="3"/>
      <c r="F26" s="3"/>
      <c r="G26" s="3"/>
      <c r="H26" s="3"/>
      <c r="I26" s="3"/>
      <c r="J26" s="3"/>
      <c r="K26" s="3"/>
      <c r="L26" s="57"/>
      <c r="M26" s="3"/>
      <c r="N26" s="4" t="s">
        <v>8</v>
      </c>
      <c r="O26" s="4"/>
      <c r="P26" s="14"/>
      <c r="Q26" s="17"/>
      <c r="R26" s="19" t="str">
        <f>IF(OR($N26="-",$W26="",$Y26=""),"",
IF($N26="Long",$Y26-$W26,
IF($N26="Short",$W26-$Y26-$X26-$X26,
IF($N26="Options",$Y26-$W26,””))))</f>
        <v/>
      </c>
      <c r="S26" s="16" t="str">
        <f>IF(OR($R26="-",$W26="",$Y26=""),"",
IF($R26&lt;=-0.01,"", IF($N26="Long",(Q26-P26),
IF($N26="Short",(P26-Q26),
IF($N26="Options",(Q26-P26))))))</f>
        <v/>
      </c>
      <c r="T26" s="29" t="str">
        <f>IF(OR($R26="-",$W26="",$Y26=""),"",
IF($R26&gt;=0.01,"", IF($N26="Long",(Q26-P26),
IF($N26="Short",(P26-Q26),
IF($N26="Options",(Q26-P26))))))</f>
        <v/>
      </c>
      <c r="U26" s="33" t="str">
        <f>IF(OR($N26="-",$Y26="",$W26=""),"",IF($R26&lt;=-0.01,"",
IF($N26="Long",(($Y26-$W26)/$Y26),
IF($N26="Short",(($W26-$Y26)/$Y26),
IF($N26="Options",(($Y26-$W26)/$Y26))))))</f>
        <v/>
      </c>
      <c r="V26" s="50" t="str">
        <f>IF(OR($N26="-",$Y26="",$W26=""),"",IF($R26&gt;=0.01,"",IF($N26="Long",(($Y26-$W26)/$Y26),
IF($N26="Short",(($W26-$Y26)/$Y26),
IF($N26="Options",(($Y26-$W26)/$Y26))))))</f>
        <v/>
      </c>
      <c r="W26" s="26" t="str">
        <f t="shared" si="0"/>
        <v/>
      </c>
      <c r="X26" s="26">
        <v>0</v>
      </c>
      <c r="Y26" s="27" t="str">
        <f>IF(OR($N26="-",$O26="",$Q26=""),"",
IF($N26="Long",$O26*$Q26,
IF($N26="Short",$O26*$Q26,
IF($N26="Options",$O26*$Q26*100,””))))</f>
        <v/>
      </c>
      <c r="Z26" s="5" t="str">
        <f>IF(R26="","",IF(R26&gt;0,0,1))</f>
        <v/>
      </c>
      <c r="AA26" s="5" t="str">
        <f>IF(R26="","",IF(R26&lt;0,0,1))</f>
        <v/>
      </c>
    </row>
    <row r="27" spans="1:27" x14ac:dyDescent="0.25">
      <c r="A27" s="6"/>
      <c r="B27" s="12"/>
      <c r="C27" s="3"/>
      <c r="D27" s="3"/>
      <c r="E27" s="3"/>
      <c r="F27" s="3"/>
      <c r="G27" s="3"/>
      <c r="H27" s="3"/>
      <c r="I27" s="3"/>
      <c r="J27" s="3"/>
      <c r="K27" s="3"/>
      <c r="L27" s="57"/>
      <c r="M27" s="3"/>
      <c r="N27" s="4" t="s">
        <v>8</v>
      </c>
      <c r="O27" s="4"/>
      <c r="P27" s="14"/>
      <c r="Q27" s="17"/>
      <c r="R27" s="19" t="str">
        <f>IF(OR($N27="-",$W27="",$Y27=""),"",
IF($N27="Long",$Y27-$W27,
IF($N27="Short",$W27-$Y27-$X27-$X27,
IF($N27="Options",$Y27-$W27,””))))</f>
        <v/>
      </c>
      <c r="S27" s="16" t="str">
        <f>IF(OR($R27="-",$W27="",$Y27=""),"",
IF($R27&lt;=-0.01,"", IF($N27="Long",(Q27-P27),
IF($N27="Short",(P27-Q27),
IF($N27="Options",(Q27-P27))))))</f>
        <v/>
      </c>
      <c r="T27" s="29" t="str">
        <f>IF(OR($R27="-",$W27="",$Y27=""),"",
IF($R27&gt;=0.01,"", IF($N27="Long",(Q27-P27),
IF($N27="Short",(P27-Q27),
IF($N27="Options",(Q27-P27))))))</f>
        <v/>
      </c>
      <c r="U27" s="33" t="str">
        <f>IF(OR($N27="-",$Y27="",$W27=""),"",IF($R27&lt;=-0.01,"",
IF($N27="Long",(($Y27-$W27)/$Y27),
IF($N27="Short",(($W27-$Y27)/$Y27),
IF($N27="Options",(($Y27-$W27)/$Y27))))))</f>
        <v/>
      </c>
      <c r="V27" s="50" t="str">
        <f>IF(OR($N27="-",$Y27="",$W27=""),"",IF($R27&gt;=0.01,"",IF($N27="Long",(($Y27-$W27)/$Y27),
IF($N27="Short",(($W27-$Y27)/$Y27),
IF($N27="Options",(($Y27-$W27)/$Y27))))))</f>
        <v/>
      </c>
      <c r="W27" s="26" t="str">
        <f t="shared" si="0"/>
        <v/>
      </c>
      <c r="X27" s="26">
        <v>0</v>
      </c>
      <c r="Y27" s="27" t="str">
        <f>IF(OR($N27="-",$O27="",$Q27=""),"",
IF($N27="Long",$O27*$Q27,
IF($N27="Short",$O27*$Q27,
IF($N27="Options",$O27*$Q27*100,””))))</f>
        <v/>
      </c>
      <c r="Z27" s="5" t="str">
        <f>IF(R27="","",IF(R27&gt;0,0,1))</f>
        <v/>
      </c>
      <c r="AA27" s="5" t="str">
        <f>IF(R27="","",IF(R27&lt;0,0,1))</f>
        <v/>
      </c>
    </row>
    <row r="28" spans="1:27" x14ac:dyDescent="0.25">
      <c r="A28" s="6"/>
      <c r="B28" s="12"/>
      <c r="C28" s="3"/>
      <c r="D28" s="3"/>
      <c r="E28" s="3"/>
      <c r="F28" s="3"/>
      <c r="G28" s="3"/>
      <c r="H28" s="3"/>
      <c r="I28" s="3"/>
      <c r="J28" s="3"/>
      <c r="K28" s="3"/>
      <c r="L28" s="57"/>
      <c r="M28" s="3"/>
      <c r="N28" s="4" t="s">
        <v>8</v>
      </c>
      <c r="O28" s="4"/>
      <c r="P28" s="14"/>
      <c r="Q28" s="17"/>
      <c r="R28" s="19" t="str">
        <f>IF(OR($N28="-",$W28="",$Y28=""),"",
IF($N28="Long",$Y28-$W28,
IF($N28="Short",$W28-$Y28-$X28-$X28,
IF($N28="Options",$Y28-$W28,””))))</f>
        <v/>
      </c>
      <c r="S28" s="16" t="str">
        <f>IF(OR($R28="-",$W28="",$Y28=""),"",
IF($R28&lt;=-0.01,"", IF($N28="Long",(Q28-P28),
IF($N28="Short",(P28-Q28),
IF($N28="Options",(Q28-P28))))))</f>
        <v/>
      </c>
      <c r="T28" s="29" t="str">
        <f>IF(OR($R28="-",$W28="",$Y28=""),"",
IF($R28&gt;=0.01,"", IF($N28="Long",(Q28-P28),
IF($N28="Short",(P28-Q28),
IF($N28="Options",(Q28-P28))))))</f>
        <v/>
      </c>
      <c r="U28" s="33" t="str">
        <f>IF(OR($N28="-",$Y28="",$W28=""),"",IF($R28&lt;=-0.01,"",
IF($N28="Long",(($Y28-$W28)/$Y28),
IF($N28="Short",(($W28-$Y28)/$Y28),
IF($N28="Options",(($Y28-$W28)/$Y28))))))</f>
        <v/>
      </c>
      <c r="V28" s="50" t="str">
        <f>IF(OR($N28="-",$Y28="",$W28=""),"",IF($R28&gt;=0.01,"",IF($N28="Long",(($Y28-$W28)/$Y28),
IF($N28="Short",(($W28-$Y28)/$Y28),
IF($N28="Options",(($Y28-$W28)/$Y28))))))</f>
        <v/>
      </c>
      <c r="W28" s="26" t="str">
        <f t="shared" si="0"/>
        <v/>
      </c>
      <c r="X28" s="26">
        <v>0</v>
      </c>
      <c r="Y28" s="27" t="str">
        <f>IF(OR($N28="-",$O28="",$Q28=""),"",
IF($N28="Long",$O28*$Q28,
IF($N28="Short",$O28*$Q28,
IF($N28="Options",$O28*$Q28*100,””))))</f>
        <v/>
      </c>
      <c r="Z28" s="5" t="str">
        <f>IF(R28="","",IF(R28&gt;0,0,1))</f>
        <v/>
      </c>
      <c r="AA28" s="5" t="str">
        <f>IF(R28="","",IF(R28&lt;0,0,1))</f>
        <v/>
      </c>
    </row>
    <row r="29" spans="1:27" x14ac:dyDescent="0.25">
      <c r="A29" s="6"/>
      <c r="B29" s="12"/>
      <c r="C29" s="3"/>
      <c r="D29" s="3"/>
      <c r="E29" s="3"/>
      <c r="F29" s="3"/>
      <c r="G29" s="3"/>
      <c r="H29" s="3"/>
      <c r="I29" s="3"/>
      <c r="J29" s="3"/>
      <c r="K29" s="3"/>
      <c r="L29" s="57"/>
      <c r="M29" s="3"/>
      <c r="N29" s="4" t="s">
        <v>8</v>
      </c>
      <c r="O29" s="4"/>
      <c r="P29" s="14"/>
      <c r="Q29" s="17"/>
      <c r="R29" s="19" t="str">
        <f>IF(OR($N29="-",$W29="",$Y29=""),"",
IF($N29="Long",$Y29-$W29,
IF($N29="Short",$W29-$Y29-$X29-$X29,
IF($N29="Options",$Y29-$W29,””))))</f>
        <v/>
      </c>
      <c r="S29" s="16" t="str">
        <f>IF(OR($R29="-",$W29="",$Y29=""),"",
IF($R29&lt;=-0.01,"", IF($N29="Long",(Q29-P29),
IF($N29="Short",(P29-Q29),
IF($N29="Options",(Q29-P29))))))</f>
        <v/>
      </c>
      <c r="T29" s="29" t="str">
        <f>IF(OR($R29="-",$W29="",$Y29=""),"",
IF($R29&gt;=0.01,"", IF($N29="Long",(Q29-P29),
IF($N29="Short",(P29-Q29),
IF($N29="Options",(Q29-P29))))))</f>
        <v/>
      </c>
      <c r="U29" s="33" t="str">
        <f>IF(OR($N29="-",$Y29="",$W29=""),"",IF($R29&lt;=-0.01,"",
IF($N29="Long",(($Y29-$W29)/$Y29),
IF($N29="Short",(($W29-$Y29)/$Y29),
IF($N29="Options",(($Y29-$W29)/$Y29))))))</f>
        <v/>
      </c>
      <c r="V29" s="50" t="str">
        <f>IF(OR($N29="-",$Y29="",$W29=""),"",IF($R29&gt;=0.01,"",IF($N29="Long",(($Y29-$W29)/$Y29),
IF($N29="Short",(($W29-$Y29)/$Y29),
IF($N29="Options",(($Y29-$W29)/$Y29))))))</f>
        <v/>
      </c>
      <c r="W29" s="26" t="str">
        <f t="shared" si="0"/>
        <v/>
      </c>
      <c r="X29" s="26">
        <v>0</v>
      </c>
      <c r="Y29" s="27" t="str">
        <f>IF(OR($N29="-",$O29="",$Q29=""),"",
IF($N29="Long",$O29*$Q29,
IF($N29="Short",$O29*$Q29,
IF($N29="Options",$O29*$Q29*100,””))))</f>
        <v/>
      </c>
      <c r="Z29" s="5" t="str">
        <f>IF(R29="","",IF(R29&gt;0,0,1))</f>
        <v/>
      </c>
      <c r="AA29" s="5" t="str">
        <f>IF(R29="","",IF(R29&lt;0,0,1))</f>
        <v/>
      </c>
    </row>
    <row r="30" spans="1:27" x14ac:dyDescent="0.25">
      <c r="A30" s="6"/>
      <c r="B30" s="12"/>
      <c r="C30" s="3"/>
      <c r="D30" s="3"/>
      <c r="E30" s="3"/>
      <c r="F30" s="3"/>
      <c r="G30" s="3"/>
      <c r="H30" s="3"/>
      <c r="I30" s="3"/>
      <c r="J30" s="3"/>
      <c r="K30" s="3"/>
      <c r="L30" s="57"/>
      <c r="M30" s="3"/>
      <c r="N30" s="4" t="s">
        <v>8</v>
      </c>
      <c r="O30" s="4"/>
      <c r="P30" s="14"/>
      <c r="Q30" s="17"/>
      <c r="R30" s="19" t="str">
        <f>IF(OR($N30="-",$W30="",$Y30=""),"",
IF($N30="Long",$Y30-$W30,
IF($N30="Short",$W30-$Y30-$X30-$X30,
IF($N30="Options",$Y30-$W30,””))))</f>
        <v/>
      </c>
      <c r="S30" s="16" t="str">
        <f>IF(OR($R30="-",$W30="",$Y30=""),"",
IF($R30&lt;=-0.01,"", IF($N30="Long",(Q30-P30),
IF($N30="Short",(P30-Q30),
IF($N30="Options",(Q30-P30))))))</f>
        <v/>
      </c>
      <c r="T30" s="29" t="str">
        <f>IF(OR($R30="-",$W30="",$Y30=""),"",
IF($R30&gt;=0.01,"", IF($N30="Long",(Q30-P30),
IF($N30="Short",(P30-Q30),
IF($N30="Options",(Q30-P30))))))</f>
        <v/>
      </c>
      <c r="U30" s="33" t="str">
        <f>IF(OR($N30="-",$Y30="",$W30=""),"",IF($R30&lt;=-0.01,"",
IF($N30="Long",(($Y30-$W30)/$Y30),
IF($N30="Short",(($W30-$Y30)/$Y30),
IF($N30="Options",(($Y30-$W30)/$Y30))))))</f>
        <v/>
      </c>
      <c r="V30" s="50" t="str">
        <f>IF(OR($N30="-",$Y30="",$W30=""),"",IF($R30&gt;=0.01,"",IF($N30="Long",(($Y30-$W30)/$Y30),
IF($N30="Short",(($W30-$Y30)/$Y30),
IF($N30="Options",(($Y30-$W30)/$Y30))))))</f>
        <v/>
      </c>
      <c r="W30" s="26" t="str">
        <f t="shared" si="0"/>
        <v/>
      </c>
      <c r="X30" s="26">
        <v>0</v>
      </c>
      <c r="Y30" s="27" t="str">
        <f>IF(OR($N30="-",$O30="",$Q30=""),"",
IF($N30="Long",$O30*$Q30,
IF($N30="Short",$O30*$Q30,
IF($N30="Options",$O30*$Q30*100,””))))</f>
        <v/>
      </c>
      <c r="Z30" s="5" t="str">
        <f>IF(R30="","",IF(R30&gt;0,0,1))</f>
        <v/>
      </c>
      <c r="AA30" s="5" t="str">
        <f>IF(R30="","",IF(R30&lt;0,0,1))</f>
        <v/>
      </c>
    </row>
    <row r="31" spans="1:27" x14ac:dyDescent="0.25">
      <c r="A31" s="6"/>
      <c r="B31" s="12"/>
      <c r="C31" s="3"/>
      <c r="D31" s="3"/>
      <c r="E31" s="3"/>
      <c r="F31" s="3"/>
      <c r="G31" s="3"/>
      <c r="H31" s="3"/>
      <c r="I31" s="3"/>
      <c r="J31" s="3"/>
      <c r="K31" s="3"/>
      <c r="L31" s="57"/>
      <c r="M31" s="3"/>
      <c r="N31" s="4" t="s">
        <v>8</v>
      </c>
      <c r="O31" s="4"/>
      <c r="P31" s="14"/>
      <c r="Q31" s="17"/>
      <c r="R31" s="19" t="str">
        <f>IF(OR($N31="-",$W31="",$Y31=""),"",
IF($N31="Long",$Y31-$W31,
IF($N31="Short",$W31-$Y31-$X31-$X31,
IF($N31="Options",$Y31-$W31,””))))</f>
        <v/>
      </c>
      <c r="S31" s="16" t="str">
        <f>IF(OR($R31="-",$W31="",$Y31=""),"",
IF($R31&lt;=-0.01,"", IF($N31="Long",(Q31-P31),
IF($N31="Short",(P31-Q31),
IF($N31="Options",(Q31-P31))))))</f>
        <v/>
      </c>
      <c r="T31" s="29" t="str">
        <f>IF(OR($R31="-",$W31="",$Y31=""),"",
IF($R31&gt;=0.01,"", IF($N31="Long",(Q31-P31),
IF($N31="Short",(P31-Q31),
IF($N31="Options",(Q31-P31))))))</f>
        <v/>
      </c>
      <c r="U31" s="33" t="str">
        <f>IF(OR($N31="-",$Y31="",$W31=""),"",IF($R31&lt;=-0.01,"",
IF($N31="Long",(($Y31-$W31)/$Y31),
IF($N31="Short",(($W31-$Y31)/$Y31),
IF($N31="Options",(($Y31-$W31)/$Y31))))))</f>
        <v/>
      </c>
      <c r="V31" s="50" t="str">
        <f>IF(OR($N31="-",$Y31="",$W31=""),"",IF($R31&gt;=0.01,"",IF($N31="Long",(($Y31-$W31)/$Y31),
IF($N31="Short",(($W31-$Y31)/$Y31),
IF($N31="Options",(($Y31-$W31)/$Y31))))))</f>
        <v/>
      </c>
      <c r="W31" s="26" t="str">
        <f t="shared" si="0"/>
        <v/>
      </c>
      <c r="X31" s="26">
        <v>0</v>
      </c>
      <c r="Y31" s="27" t="str">
        <f>IF(OR($N31="-",$O31="",$Q31=""),"",
IF($N31="Long",$O31*$Q31,
IF($N31="Short",$O31*$Q31,
IF($N31="Options",$O31*$Q31*100,””))))</f>
        <v/>
      </c>
      <c r="Z31" s="5" t="str">
        <f>IF(R31="","",IF(R31&gt;0,0,1))</f>
        <v/>
      </c>
      <c r="AA31" s="5" t="str">
        <f>IF(R31="","",IF(R31&lt;0,0,1))</f>
        <v/>
      </c>
    </row>
    <row r="32" spans="1:27" x14ac:dyDescent="0.25">
      <c r="A32" s="6"/>
      <c r="B32" s="12"/>
      <c r="C32" s="3"/>
      <c r="D32" s="3"/>
      <c r="E32" s="3"/>
      <c r="F32" s="3"/>
      <c r="G32" s="3"/>
      <c r="H32" s="3"/>
      <c r="I32" s="3"/>
      <c r="J32" s="3"/>
      <c r="K32" s="3"/>
      <c r="L32" s="57"/>
      <c r="M32" s="3"/>
      <c r="N32" s="4" t="s">
        <v>8</v>
      </c>
      <c r="O32" s="4"/>
      <c r="P32" s="14"/>
      <c r="Q32" s="17"/>
      <c r="R32" s="19" t="str">
        <f>IF(OR($N32="-",$W32="",$Y32=""),"",
IF($N32="Long",$Y32-$W32,
IF($N32="Short",$W32-$Y32-$X32-$X32,
IF($N32="Options",$Y32-$W32,””))))</f>
        <v/>
      </c>
      <c r="S32" s="16" t="str">
        <f>IF(OR($R32="-",$W32="",$Y32=""),"",
IF($R32&lt;=-0.01,"", IF($N32="Long",(Q32-P32),
IF($N32="Short",(P32-Q32),
IF($N32="Options",(Q32-P32))))))</f>
        <v/>
      </c>
      <c r="T32" s="29" t="str">
        <f>IF(OR($R32="-",$W32="",$Y32=""),"",
IF($R32&gt;=0.01,"", IF($N32="Long",(Q32-P32),
IF($N32="Short",(P32-Q32),
IF($N32="Options",(Q32-P32))))))</f>
        <v/>
      </c>
      <c r="U32" s="33" t="str">
        <f>IF(OR($N32="-",$Y32="",$W32=""),"",IF($R32&lt;=-0.01,"",
IF($N32="Long",(($Y32-$W32)/$Y32),
IF($N32="Short",(($W32-$Y32)/$Y32),
IF($N32="Options",(($Y32-$W32)/$Y32))))))</f>
        <v/>
      </c>
      <c r="V32" s="50" t="str">
        <f>IF(OR($N32="-",$Y32="",$W32=""),"",IF($R32&gt;=0.01,"",IF($N32="Long",(($Y32-$W32)/$Y32),
IF($N32="Short",(($W32-$Y32)/$Y32),
IF($N32="Options",(($Y32-$W32)/$Y32))))))</f>
        <v/>
      </c>
      <c r="W32" s="26" t="str">
        <f t="shared" si="0"/>
        <v/>
      </c>
      <c r="X32" s="26">
        <v>0</v>
      </c>
      <c r="Y32" s="27" t="str">
        <f>IF(OR($N32="-",$O32="",$Q32=""),"",
IF($N32="Long",$O32*$Q32,
IF($N32="Short",$O32*$Q32,
IF($N32="Options",$O32*$Q32*100,””))))</f>
        <v/>
      </c>
      <c r="Z32" s="5" t="str">
        <f>IF(R32="","",IF(R32&gt;0,0,1))</f>
        <v/>
      </c>
      <c r="AA32" s="5" t="str">
        <f>IF(R32="","",IF(R32&lt;0,0,1))</f>
        <v/>
      </c>
    </row>
    <row r="33" spans="1:27" x14ac:dyDescent="0.25">
      <c r="A33" s="6"/>
      <c r="B33" s="12"/>
      <c r="C33" s="3"/>
      <c r="D33" s="3"/>
      <c r="E33" s="3"/>
      <c r="F33" s="3"/>
      <c r="G33" s="3"/>
      <c r="H33" s="3"/>
      <c r="I33" s="3"/>
      <c r="J33" s="3"/>
      <c r="K33" s="3"/>
      <c r="L33" s="57"/>
      <c r="M33" s="3"/>
      <c r="N33" s="4" t="s">
        <v>8</v>
      </c>
      <c r="O33" s="4"/>
      <c r="P33" s="14"/>
      <c r="Q33" s="17"/>
      <c r="R33" s="19" t="str">
        <f>IF(OR($N33="-",$W33="",$Y33=""),"",
IF($N33="Long",$Y33-$W33,
IF($N33="Short",$W33-$Y33-$X33-$X33,
IF($N33="Options",$Y33-$W33,””))))</f>
        <v/>
      </c>
      <c r="S33" s="16" t="str">
        <f>IF(OR($R33="-",$W33="",$Y33=""),"",
IF($R33&lt;=-0.01,"", IF($N33="Long",(Q33-P33),
IF($N33="Short",(P33-Q33),
IF($N33="Options",(Q33-P33))))))</f>
        <v/>
      </c>
      <c r="T33" s="29" t="str">
        <f>IF(OR($R33="-",$W33="",$Y33=""),"",
IF($R33&gt;=0.01,"", IF($N33="Long",(Q33-P33),
IF($N33="Short",(P33-Q33),
IF($N33="Options",(Q33-P33))))))</f>
        <v/>
      </c>
      <c r="U33" s="33" t="str">
        <f>IF(OR($N33="-",$Y33="",$W33=""),"",IF($R33&lt;=-0.01,"",
IF($N33="Long",(($Y33-$W33)/$Y33),
IF($N33="Short",(($W33-$Y33)/$Y33),
IF($N33="Options",(($Y33-$W33)/$Y33))))))</f>
        <v/>
      </c>
      <c r="V33" s="50" t="str">
        <f>IF(OR($N33="-",$Y33="",$W33=""),"",IF($R33&gt;=0.01,"",IF($N33="Long",(($Y33-$W33)/$Y33),
IF($N33="Short",(($W33-$Y33)/$Y33),
IF($N33="Options",(($Y33-$W33)/$Y33))))))</f>
        <v/>
      </c>
      <c r="W33" s="26" t="str">
        <f t="shared" si="0"/>
        <v/>
      </c>
      <c r="X33" s="26">
        <v>0</v>
      </c>
      <c r="Y33" s="27" t="str">
        <f>IF(OR($N33="-",$O33="",$Q33=""),"",
IF($N33="Long",$O33*$Q33,
IF($N33="Short",$O33*$Q33,
IF($N33="Options",$O33*$Q33*100,””))))</f>
        <v/>
      </c>
      <c r="Z33" s="5" t="str">
        <f>IF(R33="","",IF(R33&gt;0,0,1))</f>
        <v/>
      </c>
      <c r="AA33" s="5" t="str">
        <f>IF(R33="","",IF(R33&lt;0,0,1))</f>
        <v/>
      </c>
    </row>
    <row r="34" spans="1:27" x14ac:dyDescent="0.25">
      <c r="A34" s="6"/>
      <c r="B34" s="12"/>
      <c r="C34" s="3"/>
      <c r="D34" s="3"/>
      <c r="E34" s="3"/>
      <c r="F34" s="3"/>
      <c r="G34" s="3"/>
      <c r="H34" s="3"/>
      <c r="I34" s="3"/>
      <c r="J34" s="3"/>
      <c r="K34" s="3"/>
      <c r="L34" s="57"/>
      <c r="M34" s="3"/>
      <c r="N34" s="4" t="s">
        <v>8</v>
      </c>
      <c r="O34" s="4"/>
      <c r="P34" s="14"/>
      <c r="Q34" s="17"/>
      <c r="R34" s="19" t="str">
        <f>IF(OR($N34="-",$W34="",$Y34=""),"",
IF($N34="Long",$Y34-$W34,
IF($N34="Short",$W34-$Y34-$X34-$X34,
IF($N34="Options",$Y34-$W34,””))))</f>
        <v/>
      </c>
      <c r="S34" s="16" t="str">
        <f>IF(OR($R34="-",$W34="",$Y34=""),"",
IF($R34&lt;=-0.01,"", IF($N34="Long",(Q34-P34),
IF($N34="Short",(P34-Q34),
IF($N34="Options",(Q34-P34))))))</f>
        <v/>
      </c>
      <c r="T34" s="29" t="str">
        <f>IF(OR($R34="-",$W34="",$Y34=""),"",
IF($R34&gt;=0.01,"", IF($N34="Long",(Q34-P34),
IF($N34="Short",(P34-Q34),
IF($N34="Options",(Q34-P34))))))</f>
        <v/>
      </c>
      <c r="U34" s="33" t="str">
        <f>IF(OR($N34="-",$Y34="",$W34=""),"",IF($R34&lt;=-0.01,"",
IF($N34="Long",(($Y34-$W34)/$Y34),
IF($N34="Short",(($W34-$Y34)/$Y34),
IF($N34="Options",(($Y34-$W34)/$Y34))))))</f>
        <v/>
      </c>
      <c r="V34" s="50" t="str">
        <f>IF(OR($N34="-",$Y34="",$W34=""),"",IF($R34&gt;=0.01,"",IF($N34="Long",(($Y34-$W34)/$Y34),
IF($N34="Short",(($W34-$Y34)/$Y34),
IF($N34="Options",(($Y34-$W34)/$Y34))))))</f>
        <v/>
      </c>
      <c r="W34" s="26" t="str">
        <f t="shared" si="0"/>
        <v/>
      </c>
      <c r="X34" s="26">
        <v>0</v>
      </c>
      <c r="Y34" s="27" t="str">
        <f>IF(OR($N34="-",$O34="",$Q34=""),"",
IF($N34="Long",$O34*$Q34,
IF($N34="Short",$O34*$Q34,
IF($N34="Options",$O34*$Q34*100,””))))</f>
        <v/>
      </c>
      <c r="Z34" s="5" t="str">
        <f>IF(R34="","",IF(R34&gt;0,0,1))</f>
        <v/>
      </c>
      <c r="AA34" s="5" t="str">
        <f>IF(R34="","",IF(R34&lt;0,0,1))</f>
        <v/>
      </c>
    </row>
    <row r="35" spans="1:27" x14ac:dyDescent="0.25">
      <c r="A35" s="6"/>
      <c r="B35" s="12"/>
      <c r="C35" s="3"/>
      <c r="D35" s="3"/>
      <c r="E35" s="3"/>
      <c r="F35" s="3"/>
      <c r="G35" s="3"/>
      <c r="H35" s="3"/>
      <c r="I35" s="3"/>
      <c r="J35" s="3"/>
      <c r="K35" s="3"/>
      <c r="L35" s="57"/>
      <c r="M35" s="3"/>
      <c r="N35" s="4" t="s">
        <v>8</v>
      </c>
      <c r="O35" s="4"/>
      <c r="P35" s="14"/>
      <c r="Q35" s="17"/>
      <c r="R35" s="19" t="str">
        <f>IF(OR($N35="-",$W35="",$Y35=""),"",
IF($N35="Long",$Y35-$W35,
IF($N35="Short",$W35-$Y35-$X35-$X35,
IF($N35="Options",$Y35-$W35,””))))</f>
        <v/>
      </c>
      <c r="S35" s="16" t="str">
        <f>IF(OR($R35="-",$W35="",$Y35=""),"",
IF($R35&lt;=-0.01,"", IF($N35="Long",(Q35-P35),
IF($N35="Short",(P35-Q35),
IF($N35="Options",(Q35-P35))))))</f>
        <v/>
      </c>
      <c r="T35" s="29" t="str">
        <f>IF(OR($R35="-",$W35="",$Y35=""),"",
IF($R35&gt;=0.01,"", IF($N35="Long",(Q35-P35),
IF($N35="Short",(P35-Q35),
IF($N35="Options",(Q35-P35))))))</f>
        <v/>
      </c>
      <c r="U35" s="33" t="str">
        <f>IF(OR($N35="-",$Y35="",$W35=""),"",IF($R35&lt;=-0.01,"",
IF($N35="Long",(($Y35-$W35)/$Y35),
IF($N35="Short",(($W35-$Y35)/$Y35),
IF($N35="Options",(($Y35-$W35)/$Y35))))))</f>
        <v/>
      </c>
      <c r="V35" s="50" t="str">
        <f>IF(OR($N35="-",$Y35="",$W35=""),"",IF($R35&gt;=0.01,"",IF($N35="Long",(($Y35-$W35)/$Y35),
IF($N35="Short",(($W35-$Y35)/$Y35),
IF($N35="Options",(($Y35-$W35)/$Y35))))))</f>
        <v/>
      </c>
      <c r="W35" s="26" t="str">
        <f t="shared" si="0"/>
        <v/>
      </c>
      <c r="X35" s="26">
        <v>0</v>
      </c>
      <c r="Y35" s="27" t="str">
        <f>IF(OR($N35="-",$O35="",$Q35=""),"",
IF($N35="Long",$O35*$Q35,
IF($N35="Short",$O35*$Q35,
IF($N35="Options",$O35*$Q35*100,””))))</f>
        <v/>
      </c>
      <c r="Z35" s="5" t="str">
        <f>IF(R35="","",IF(R35&gt;0,0,1))</f>
        <v/>
      </c>
      <c r="AA35" s="5" t="str">
        <f>IF(R35="","",IF(R35&lt;0,0,1))</f>
        <v/>
      </c>
    </row>
    <row r="36" spans="1:27" x14ac:dyDescent="0.25">
      <c r="A36" s="6"/>
      <c r="B36" s="12"/>
      <c r="C36" s="3"/>
      <c r="D36" s="3"/>
      <c r="E36" s="3"/>
      <c r="F36" s="3"/>
      <c r="G36" s="3"/>
      <c r="H36" s="3"/>
      <c r="I36" s="3"/>
      <c r="J36" s="3"/>
      <c r="K36" s="3"/>
      <c r="L36" s="57"/>
      <c r="M36" s="3"/>
      <c r="N36" s="4" t="s">
        <v>8</v>
      </c>
      <c r="O36" s="4"/>
      <c r="P36" s="14"/>
      <c r="Q36" s="17"/>
      <c r="R36" s="19" t="str">
        <f>IF(OR($N36="-",$W36="",$Y36=""),"",
IF($N36="Long",$Y36-$W36,
IF($N36="Short",$W36-$Y36-$X36-$X36,
IF($N36="Options",$Y36-$W36,””))))</f>
        <v/>
      </c>
      <c r="S36" s="16" t="str">
        <f>IF(OR($R36="-",$W36="",$Y36=""),"",
IF($R36&lt;=-0.01,"", IF($N36="Long",(Q36-P36),
IF($N36="Short",(P36-Q36),
IF($N36="Options",(Q36-P36))))))</f>
        <v/>
      </c>
      <c r="T36" s="29" t="str">
        <f>IF(OR($R36="-",$W36="",$Y36=""),"",
IF($R36&gt;=0.01,"", IF($N36="Long",(Q36-P36),
IF($N36="Short",(P36-Q36),
IF($N36="Options",(Q36-P36))))))</f>
        <v/>
      </c>
      <c r="U36" s="33" t="str">
        <f>IF(OR($N36="-",$Y36="",$W36=""),"",IF($R36&lt;=-0.01,"",
IF($N36="Long",(($Y36-$W36)/$Y36),
IF($N36="Short",(($W36-$Y36)/$Y36),
IF($N36="Options",(($Y36-$W36)/$Y36))))))</f>
        <v/>
      </c>
      <c r="V36" s="50" t="str">
        <f>IF(OR($N36="-",$Y36="",$W36=""),"",IF($R36&gt;=0.01,"",IF($N36="Long",(($Y36-$W36)/$Y36),
IF($N36="Short",(($W36-$Y36)/$Y36),
IF($N36="Options",(($Y36-$W36)/$Y36))))))</f>
        <v/>
      </c>
      <c r="W36" s="26" t="str">
        <f t="shared" si="0"/>
        <v/>
      </c>
      <c r="X36" s="26">
        <v>0</v>
      </c>
      <c r="Y36" s="27" t="str">
        <f>IF(OR($N36="-",$O36="",$Q36=""),"",
IF($N36="Long",$O36*$Q36,
IF($N36="Short",$O36*$Q36,
IF($N36="Options",$O36*$Q36*100,””))))</f>
        <v/>
      </c>
      <c r="Z36" s="5" t="str">
        <f>IF(R36="","",IF(R36&gt;0,0,1))</f>
        <v/>
      </c>
      <c r="AA36" s="5" t="str">
        <f>IF(R36="","",IF(R36&lt;0,0,1))</f>
        <v/>
      </c>
    </row>
    <row r="37" spans="1:27" x14ac:dyDescent="0.25">
      <c r="A37" s="6"/>
      <c r="B37" s="12"/>
      <c r="C37" s="3"/>
      <c r="D37" s="3"/>
      <c r="E37" s="3"/>
      <c r="F37" s="3"/>
      <c r="G37" s="3"/>
      <c r="H37" s="3"/>
      <c r="I37" s="3"/>
      <c r="J37" s="3"/>
      <c r="K37" s="3"/>
      <c r="L37" s="57"/>
      <c r="M37" s="3"/>
      <c r="N37" s="4" t="s">
        <v>8</v>
      </c>
      <c r="O37" s="4"/>
      <c r="P37" s="14"/>
      <c r="Q37" s="17"/>
      <c r="R37" s="19" t="str">
        <f>IF(OR($N37="-",$W37="",$Y37=""),"",
IF($N37="Long",$Y37-$W37,
IF($N37="Short",$W37-$Y37-$X37-$X37,
IF($N37="Options",$Y37-$W37,””))))</f>
        <v/>
      </c>
      <c r="S37" s="16" t="str">
        <f>IF(OR($R37="-",$W37="",$Y37=""),"",
IF($R37&lt;=-0.01,"", IF($N37="Long",(Q37-P37),
IF($N37="Short",(P37-Q37),
IF($N37="Options",(Q37-P37))))))</f>
        <v/>
      </c>
      <c r="T37" s="29" t="str">
        <f>IF(OR($R37="-",$W37="",$Y37=""),"",
IF($R37&gt;=0.01,"", IF($N37="Long",(Q37-P37),
IF($N37="Short",(P37-Q37),
IF($N37="Options",(Q37-P37))))))</f>
        <v/>
      </c>
      <c r="U37" s="33" t="str">
        <f>IF(OR($N37="-",$Y37="",$W37=""),"",IF($R37&lt;=-0.01,"",
IF($N37="Long",(($Y37-$W37)/$Y37),
IF($N37="Short",(($W37-$Y37)/$Y37),
IF($N37="Options",(($Y37-$W37)/$Y37))))))</f>
        <v/>
      </c>
      <c r="V37" s="50" t="str">
        <f>IF(OR($N37="-",$Y37="",$W37=""),"",IF($R37&gt;=0.01,"",IF($N37="Long",(($Y37-$W37)/$Y37),
IF($N37="Short",(($W37-$Y37)/$Y37),
IF($N37="Options",(($Y37-$W37)/$Y37))))))</f>
        <v/>
      </c>
      <c r="W37" s="26" t="str">
        <f t="shared" si="0"/>
        <v/>
      </c>
      <c r="X37" s="26">
        <v>0</v>
      </c>
      <c r="Y37" s="27" t="str">
        <f>IF(OR($N37="-",$O37="",$Q37=""),"",
IF($N37="Long",$O37*$Q37,
IF($N37="Short",$O37*$Q37,
IF($N37="Options",$O37*$Q37*100,””))))</f>
        <v/>
      </c>
      <c r="Z37" s="5" t="str">
        <f>IF(R37="","",IF(R37&gt;0,0,1))</f>
        <v/>
      </c>
      <c r="AA37" s="5" t="str">
        <f>IF(R37="","",IF(R37&lt;0,0,1))</f>
        <v/>
      </c>
    </row>
    <row r="38" spans="1:27" x14ac:dyDescent="0.25">
      <c r="A38" s="6"/>
      <c r="B38" s="12"/>
      <c r="C38" s="3"/>
      <c r="D38" s="3"/>
      <c r="E38" s="3"/>
      <c r="F38" s="3"/>
      <c r="G38" s="3"/>
      <c r="H38" s="3"/>
      <c r="I38" s="3"/>
      <c r="J38" s="3"/>
      <c r="K38" s="3"/>
      <c r="L38" s="57"/>
      <c r="M38" s="3"/>
      <c r="N38" s="4" t="s">
        <v>8</v>
      </c>
      <c r="O38" s="4"/>
      <c r="P38" s="14"/>
      <c r="Q38" s="17"/>
      <c r="R38" s="19" t="str">
        <f>IF(OR($N38="-",$W38="",$Y38=""),"",
IF($N38="Long",$Y38-$W38,
IF($N38="Short",$W38-$Y38-$X38-$X38,
IF($N38="Options",$Y38-$W38,””))))</f>
        <v/>
      </c>
      <c r="S38" s="16" t="str">
        <f>IF(OR($R38="-",$W38="",$Y38=""),"",
IF($R38&lt;=-0.01,"", IF($N38="Long",(Q38-P38),
IF($N38="Short",(P38-Q38),
IF($N38="Options",(Q38-P38))))))</f>
        <v/>
      </c>
      <c r="T38" s="29" t="str">
        <f>IF(OR($R38="-",$W38="",$Y38=""),"",
IF($R38&gt;=0.01,"", IF($N38="Long",(Q38-P38),
IF($N38="Short",(P38-Q38),
IF($N38="Options",(Q38-P38))))))</f>
        <v/>
      </c>
      <c r="U38" s="33" t="str">
        <f>IF(OR($N38="-",$Y38="",$W38=""),"",IF($R38&lt;=-0.01,"",
IF($N38="Long",(($Y38-$W38)/$Y38),
IF($N38="Short",(($W38-$Y38)/$Y38),
IF($N38="Options",(($Y38-$W38)/$Y38))))))</f>
        <v/>
      </c>
      <c r="V38" s="50" t="str">
        <f>IF(OR($N38="-",$Y38="",$W38=""),"",IF($R38&gt;=0.01,"",IF($N38="Long",(($Y38-$W38)/$Y38),
IF($N38="Short",(($W38-$Y38)/$Y38),
IF($N38="Options",(($Y38-$W38)/$Y38))))))</f>
        <v/>
      </c>
      <c r="W38" s="26" t="str">
        <f t="shared" si="0"/>
        <v/>
      </c>
      <c r="X38" s="26">
        <v>0</v>
      </c>
      <c r="Y38" s="27" t="str">
        <f>IF(OR($N38="-",$O38="",$Q38=""),"",
IF($N38="Long",$O38*$Q38,
IF($N38="Short",$O38*$Q38,
IF($N38="Options",$O38*$Q38*100,””))))</f>
        <v/>
      </c>
      <c r="Z38" s="5" t="str">
        <f>IF(R38="","",IF(R38&gt;0,0,1))</f>
        <v/>
      </c>
      <c r="AA38" s="5" t="str">
        <f>IF(R38="","",IF(R38&lt;0,0,1))</f>
        <v/>
      </c>
    </row>
    <row r="39" spans="1:27" x14ac:dyDescent="0.25">
      <c r="A39" s="6"/>
      <c r="B39" s="12"/>
      <c r="C39" s="3"/>
      <c r="D39" s="3"/>
      <c r="E39" s="3"/>
      <c r="F39" s="3"/>
      <c r="G39" s="3"/>
      <c r="H39" s="3"/>
      <c r="I39" s="3"/>
      <c r="J39" s="3"/>
      <c r="K39" s="3"/>
      <c r="L39" s="57"/>
      <c r="M39" s="3"/>
      <c r="N39" s="4" t="s">
        <v>8</v>
      </c>
      <c r="O39" s="4"/>
      <c r="P39" s="14"/>
      <c r="Q39" s="17"/>
      <c r="R39" s="19" t="str">
        <f>IF(OR($N39="-",$W39="",$Y39=""),"",
IF($N39="Long",$Y39-$W39,
IF($N39="Short",$W39-$Y39-$X39-$X39,
IF($N39="Options",$Y39-$W39,””))))</f>
        <v/>
      </c>
      <c r="S39" s="16" t="str">
        <f>IF(OR($R39="-",$W39="",$Y39=""),"",
IF($R39&lt;=-0.01,"", IF($N39="Long",(Q39-P39),
IF($N39="Short",(P39-Q39),
IF($N39="Options",(Q39-P39))))))</f>
        <v/>
      </c>
      <c r="T39" s="29" t="str">
        <f>IF(OR($R39="-",$W39="",$Y39=""),"",
IF($R39&gt;=0.01,"", IF($N39="Long",(Q39-P39),
IF($N39="Short",(P39-Q39),
IF($N39="Options",(Q39-P39))))))</f>
        <v/>
      </c>
      <c r="U39" s="33" t="str">
        <f>IF(OR($N39="-",$Y39="",$W39=""),"",IF($R39&lt;=-0.01,"",
IF($N39="Long",(($Y39-$W39)/$Y39),
IF($N39="Short",(($W39-$Y39)/$Y39),
IF($N39="Options",(($Y39-$W39)/$Y39))))))</f>
        <v/>
      </c>
      <c r="V39" s="50" t="str">
        <f>IF(OR($N39="-",$Y39="",$W39=""),"",IF($R39&gt;=0.01,"",IF($N39="Long",(($Y39-$W39)/$Y39),
IF($N39="Short",(($W39-$Y39)/$Y39),
IF($N39="Options",(($Y39-$W39)/$Y39))))))</f>
        <v/>
      </c>
      <c r="W39" s="26" t="str">
        <f t="shared" si="0"/>
        <v/>
      </c>
      <c r="X39" s="26">
        <v>0</v>
      </c>
      <c r="Y39" s="27" t="str">
        <f>IF(OR($N39="-",$O39="",$Q39=""),"",
IF($N39="Long",$O39*$Q39,
IF($N39="Short",$O39*$Q39,
IF($N39="Options",$O39*$Q39*100,””))))</f>
        <v/>
      </c>
      <c r="Z39" s="5" t="str">
        <f>IF(R39="","",IF(R39&gt;0,0,1))</f>
        <v/>
      </c>
      <c r="AA39" s="5" t="str">
        <f>IF(R39="","",IF(R39&lt;0,0,1))</f>
        <v/>
      </c>
    </row>
    <row r="40" spans="1:27" x14ac:dyDescent="0.25">
      <c r="A40" s="6"/>
      <c r="B40" s="12"/>
      <c r="C40" s="3"/>
      <c r="D40" s="3"/>
      <c r="E40" s="3"/>
      <c r="F40" s="3"/>
      <c r="G40" s="3"/>
      <c r="H40" s="3"/>
      <c r="I40" s="3"/>
      <c r="J40" s="3"/>
      <c r="K40" s="3"/>
      <c r="L40" s="57"/>
      <c r="M40" s="3"/>
      <c r="N40" s="4" t="s">
        <v>8</v>
      </c>
      <c r="O40" s="4"/>
      <c r="P40" s="14"/>
      <c r="Q40" s="17"/>
      <c r="R40" s="19" t="str">
        <f>IF(OR($N40="-",$W40="",$Y40=""),"",
IF($N40="Long",$Y40-$W40,
IF($N40="Short",$W40-$Y40-$X40-$X40,
IF($N40="Options",$Y40-$W40,””))))</f>
        <v/>
      </c>
      <c r="S40" s="16" t="str">
        <f>IF(OR($R40="-",$W40="",$Y40=""),"",
IF($R40&lt;=-0.01,"", IF($N40="Long",(Q40-P40),
IF($N40="Short",(P40-Q40),
IF($N40="Options",(Q40-P40))))))</f>
        <v/>
      </c>
      <c r="T40" s="29" t="str">
        <f>IF(OR($R40="-",$W40="",$Y40=""),"",
IF($R40&gt;=0.01,"", IF($N40="Long",(Q40-P40),
IF($N40="Short",(P40-Q40),
IF($N40="Options",(Q40-P40))))))</f>
        <v/>
      </c>
      <c r="U40" s="33" t="str">
        <f>IF(OR($N40="-",$Y40="",$W40=""),"",IF($R40&lt;=-0.01,"",
IF($N40="Long",(($Y40-$W40)/$Y40),
IF($N40="Short",(($W40-$Y40)/$Y40),
IF($N40="Options",(($Y40-$W40)/$Y40))))))</f>
        <v/>
      </c>
      <c r="V40" s="50" t="str">
        <f>IF(OR($N40="-",$Y40="",$W40=""),"",IF($R40&gt;=0.01,"",IF($N40="Long",(($Y40-$W40)/$Y40),
IF($N40="Short",(($W40-$Y40)/$Y40),
IF($N40="Options",(($Y40-$W40)/$Y40))))))</f>
        <v/>
      </c>
      <c r="W40" s="26" t="str">
        <f t="shared" si="0"/>
        <v/>
      </c>
      <c r="X40" s="26">
        <v>0</v>
      </c>
      <c r="Y40" s="27" t="str">
        <f>IF(OR($N40="-",$O40="",$Q40=""),"",
IF($N40="Long",$O40*$Q40,
IF($N40="Short",$O40*$Q40,
IF($N40="Options",$O40*$Q40*100,””))))</f>
        <v/>
      </c>
      <c r="Z40" s="5" t="str">
        <f>IF(R40="","",IF(R40&gt;0,0,1))</f>
        <v/>
      </c>
      <c r="AA40" s="5" t="str">
        <f>IF(R40="","",IF(R40&lt;0,0,1))</f>
        <v/>
      </c>
    </row>
    <row r="41" spans="1:27" x14ac:dyDescent="0.25">
      <c r="A41" s="6"/>
      <c r="B41" s="12"/>
      <c r="C41" s="3"/>
      <c r="D41" s="3"/>
      <c r="E41" s="3"/>
      <c r="F41" s="3"/>
      <c r="G41" s="3"/>
      <c r="H41" s="3"/>
      <c r="I41" s="3"/>
      <c r="J41" s="3"/>
      <c r="K41" s="3"/>
      <c r="L41" s="57"/>
      <c r="M41" s="3"/>
      <c r="N41" s="4" t="s">
        <v>8</v>
      </c>
      <c r="O41" s="4"/>
      <c r="P41" s="14"/>
      <c r="Q41" s="17"/>
      <c r="R41" s="19" t="str">
        <f>IF(OR($N41="-",$W41="",$Y41=""),"",
IF($N41="Long",$Y41-$W41,
IF($N41="Short",$W41-$Y41-$X41-$X41,
IF($N41="Options",$Y41-$W41,””))))</f>
        <v/>
      </c>
      <c r="S41" s="16" t="str">
        <f>IF(OR($R41="-",$W41="",$Y41=""),"",
IF($R41&lt;=-0.01,"", IF($N41="Long",(Q41-P41),
IF($N41="Short",(P41-Q41),
IF($N41="Options",(Q41-P41))))))</f>
        <v/>
      </c>
      <c r="T41" s="29" t="str">
        <f>IF(OR($R41="-",$W41="",$Y41=""),"",
IF($R41&gt;=0.01,"", IF($N41="Long",(Q41-P41),
IF($N41="Short",(P41-Q41),
IF($N41="Options",(Q41-P41))))))</f>
        <v/>
      </c>
      <c r="U41" s="33" t="str">
        <f>IF(OR($N41="-",$Y41="",$W41=""),"",IF($R41&lt;=-0.01,"",
IF($N41="Long",(($Y41-$W41)/$Y41),
IF($N41="Short",(($W41-$Y41)/$Y41),
IF($N41="Options",(($Y41-$W41)/$Y41))))))</f>
        <v/>
      </c>
      <c r="V41" s="50" t="str">
        <f>IF(OR($N41="-",$Y41="",$W41=""),"",IF($R41&gt;=0.01,"",IF($N41="Long",(($Y41-$W41)/$Y41),
IF($N41="Short",(($W41-$Y41)/$Y41),
IF($N41="Options",(($Y41-$W41)/$Y41))))))</f>
        <v/>
      </c>
      <c r="W41" s="26" t="str">
        <f t="shared" si="0"/>
        <v/>
      </c>
      <c r="X41" s="26">
        <v>0</v>
      </c>
      <c r="Y41" s="27" t="str">
        <f>IF(OR($N41="-",$O41="",$Q41=""),"",
IF($N41="Long",$O41*$Q41,
IF($N41="Short",$O41*$Q41,
IF($N41="Options",$O41*$Q41*100,””))))</f>
        <v/>
      </c>
      <c r="Z41" s="5" t="str">
        <f>IF(R41="","",IF(R41&gt;0,0,1))</f>
        <v/>
      </c>
      <c r="AA41" s="5" t="str">
        <f>IF(R41="","",IF(R41&lt;0,0,1))</f>
        <v/>
      </c>
    </row>
    <row r="42" spans="1:27" x14ac:dyDescent="0.25">
      <c r="A42" s="6"/>
      <c r="B42" s="12"/>
      <c r="C42" s="3"/>
      <c r="D42" s="3"/>
      <c r="E42" s="3"/>
      <c r="F42" s="3"/>
      <c r="G42" s="3"/>
      <c r="H42" s="3"/>
      <c r="I42" s="3"/>
      <c r="J42" s="3"/>
      <c r="K42" s="3"/>
      <c r="L42" s="57"/>
      <c r="M42" s="3"/>
      <c r="N42" s="4" t="s">
        <v>8</v>
      </c>
      <c r="O42" s="4"/>
      <c r="P42" s="14"/>
      <c r="Q42" s="17"/>
      <c r="R42" s="19" t="str">
        <f>IF(OR($N42="-",$W42="",$Y42=""),"",
IF($N42="Long",$Y42-$W42,
IF($N42="Short",$W42-$Y42-$X42-$X42,
IF($N42="Options",$Y42-$W42,””))))</f>
        <v/>
      </c>
      <c r="S42" s="16" t="str">
        <f>IF(OR($R42="-",$W42="",$Y42=""),"",
IF($R42&lt;=-0.01,"", IF($N42="Long",(Q42-P42),
IF($N42="Short",(P42-Q42),
IF($N42="Options",(Q42-P42))))))</f>
        <v/>
      </c>
      <c r="T42" s="29" t="str">
        <f>IF(OR($R42="-",$W42="",$Y42=""),"",
IF($R42&gt;=0.01,"", IF($N42="Long",(Q42-P42),
IF($N42="Short",(P42-Q42),
IF($N42="Options",(Q42-P42))))))</f>
        <v/>
      </c>
      <c r="U42" s="33" t="str">
        <f>IF(OR($N42="-",$Y42="",$W42=""),"",IF($R42&lt;=-0.01,"",
IF($N42="Long",(($Y42-$W42)/$Y42),
IF($N42="Short",(($W42-$Y42)/$Y42),
IF($N42="Options",(($Y42-$W42)/$Y42))))))</f>
        <v/>
      </c>
      <c r="V42" s="50" t="str">
        <f>IF(OR($N42="-",$Y42="",$W42=""),"",IF($R42&gt;=0.01,"",IF($N42="Long",(($Y42-$W42)/$Y42),
IF($N42="Short",(($W42-$Y42)/$Y42),
IF($N42="Options",(($Y42-$W42)/$Y42))))))</f>
        <v/>
      </c>
      <c r="W42" s="26" t="str">
        <f t="shared" si="0"/>
        <v/>
      </c>
      <c r="X42" s="26">
        <v>0</v>
      </c>
      <c r="Y42" s="27" t="str">
        <f>IF(OR($N42="-",$O42="",$Q42=""),"",
IF($N42="Long",$O42*$Q42,
IF($N42="Short",$O42*$Q42,
IF($N42="Options",$O42*$Q42*100,””))))</f>
        <v/>
      </c>
      <c r="Z42" s="5" t="str">
        <f>IF(R42="","",IF(R42&gt;0,0,1))</f>
        <v/>
      </c>
      <c r="AA42" s="5" t="str">
        <f>IF(R42="","",IF(R42&lt;0,0,1))</f>
        <v/>
      </c>
    </row>
    <row r="43" spans="1:27" x14ac:dyDescent="0.25">
      <c r="A43" s="6"/>
      <c r="B43" s="12"/>
      <c r="C43" s="3"/>
      <c r="D43" s="3"/>
      <c r="E43" s="3"/>
      <c r="F43" s="3"/>
      <c r="G43" s="3"/>
      <c r="H43" s="3"/>
      <c r="I43" s="3"/>
      <c r="J43" s="3"/>
      <c r="K43" s="3"/>
      <c r="L43" s="57"/>
      <c r="M43" s="3"/>
      <c r="N43" s="4" t="s">
        <v>8</v>
      </c>
      <c r="O43" s="4"/>
      <c r="P43" s="14"/>
      <c r="Q43" s="17"/>
      <c r="R43" s="19" t="str">
        <f>IF(OR($N43="-",$W43="",$Y43=""),"",
IF($N43="Long",$Y43-$W43,
IF($N43="Short",$W43-$Y43-$X43-$X43,
IF($N43="Options",$Y43-$W43,””))))</f>
        <v/>
      </c>
      <c r="S43" s="16" t="str">
        <f>IF(OR($R43="-",$W43="",$Y43=""),"",
IF($R43&lt;=-0.01,"", IF($N43="Long",(Q43-P43),
IF($N43="Short",(P43-Q43),
IF($N43="Options",(Q43-P43))))))</f>
        <v/>
      </c>
      <c r="T43" s="29" t="str">
        <f>IF(OR($R43="-",$W43="",$Y43=""),"",
IF($R43&gt;=0.01,"", IF($N43="Long",(Q43-P43),
IF($N43="Short",(P43-Q43),
IF($N43="Options",(Q43-P43))))))</f>
        <v/>
      </c>
      <c r="U43" s="33" t="str">
        <f>IF(OR($N43="-",$Y43="",$W43=""),"",IF($R43&lt;=-0.01,"",
IF($N43="Long",(($Y43-$W43)/$Y43),
IF($N43="Short",(($W43-$Y43)/$Y43),
IF($N43="Options",(($Y43-$W43)/$Y43))))))</f>
        <v/>
      </c>
      <c r="V43" s="50" t="str">
        <f>IF(OR($N43="-",$Y43="",$W43=""),"",IF($R43&gt;=0.01,"",IF($N43="Long",(($Y43-$W43)/$Y43),
IF($N43="Short",(($W43-$Y43)/$Y43),
IF($N43="Options",(($Y43-$W43)/$Y43))))))</f>
        <v/>
      </c>
      <c r="W43" s="26" t="str">
        <f t="shared" si="0"/>
        <v/>
      </c>
      <c r="X43" s="26">
        <v>0</v>
      </c>
      <c r="Y43" s="27" t="str">
        <f>IF(OR($N43="-",$O43="",$Q43=""),"",
IF($N43="Long",$O43*$Q43,
IF($N43="Short",$O43*$Q43,
IF($N43="Options",$O43*$Q43*100,””))))</f>
        <v/>
      </c>
      <c r="Z43" s="5" t="str">
        <f>IF(R43="","",IF(R43&gt;0,0,1))</f>
        <v/>
      </c>
      <c r="AA43" s="5" t="str">
        <f>IF(R43="","",IF(R43&lt;0,0,1))</f>
        <v/>
      </c>
    </row>
    <row r="44" spans="1:27" x14ac:dyDescent="0.25">
      <c r="A44" s="6"/>
      <c r="B44" s="12"/>
      <c r="C44" s="3"/>
      <c r="D44" s="3"/>
      <c r="E44" s="3"/>
      <c r="F44" s="3"/>
      <c r="G44" s="3"/>
      <c r="H44" s="3"/>
      <c r="I44" s="3"/>
      <c r="J44" s="3"/>
      <c r="K44" s="3"/>
      <c r="L44" s="57"/>
      <c r="M44" s="3"/>
      <c r="N44" s="4" t="s">
        <v>8</v>
      </c>
      <c r="O44" s="4"/>
      <c r="P44" s="14"/>
      <c r="Q44" s="17"/>
      <c r="R44" s="19" t="str">
        <f>IF(OR($N44="-",$W44="",$Y44=""),"",
IF($N44="Long",$Y44-$W44,
IF($N44="Short",$W44-$Y44-$X44-$X44,
IF($N44="Options",$Y44-$W44,””))))</f>
        <v/>
      </c>
      <c r="S44" s="16" t="str">
        <f>IF(OR($R44="-",$W44="",$Y44=""),"",
IF($R44&lt;=-0.01,"", IF($N44="Long",(Q44-P44),
IF($N44="Short",(P44-Q44),
IF($N44="Options",(Q44-P44))))))</f>
        <v/>
      </c>
      <c r="T44" s="29" t="str">
        <f>IF(OR($R44="-",$W44="",$Y44=""),"",
IF($R44&gt;=0.01,"", IF($N44="Long",(Q44-P44),
IF($N44="Short",(P44-Q44),
IF($N44="Options",(Q44-P44))))))</f>
        <v/>
      </c>
      <c r="U44" s="33" t="str">
        <f>IF(OR($N44="-",$Y44="",$W44=""),"",IF($R44&lt;=-0.01,"",
IF($N44="Long",(($Y44-$W44)/$Y44),
IF($N44="Short",(($W44-$Y44)/$Y44),
IF($N44="Options",(($Y44-$W44)/$Y44))))))</f>
        <v/>
      </c>
      <c r="V44" s="50" t="str">
        <f>IF(OR($N44="-",$Y44="",$W44=""),"",IF($R44&gt;=0.01,"",IF($N44="Long",(($Y44-$W44)/$Y44),
IF($N44="Short",(($W44-$Y44)/$Y44),
IF($N44="Options",(($Y44-$W44)/$Y44))))))</f>
        <v/>
      </c>
      <c r="W44" s="26" t="str">
        <f t="shared" si="0"/>
        <v/>
      </c>
      <c r="X44" s="26">
        <v>0</v>
      </c>
      <c r="Y44" s="27" t="str">
        <f>IF(OR($N44="-",$O44="",$Q44=""),"",
IF($N44="Long",$O44*$Q44,
IF($N44="Short",$O44*$Q44,
IF($N44="Options",$O44*$Q44*100,””))))</f>
        <v/>
      </c>
      <c r="Z44" s="5" t="str">
        <f>IF(R44="","",IF(R44&gt;0,0,1))</f>
        <v/>
      </c>
      <c r="AA44" s="5" t="str">
        <f>IF(R44="","",IF(R44&lt;0,0,1))</f>
        <v/>
      </c>
    </row>
    <row r="45" spans="1:27" x14ac:dyDescent="0.25">
      <c r="A45" s="6"/>
      <c r="B45" s="12"/>
      <c r="C45" s="3"/>
      <c r="D45" s="3"/>
      <c r="E45" s="3"/>
      <c r="F45" s="3"/>
      <c r="G45" s="3"/>
      <c r="H45" s="3"/>
      <c r="I45" s="3"/>
      <c r="J45" s="3"/>
      <c r="K45" s="3"/>
      <c r="L45" s="57"/>
      <c r="M45" s="3"/>
      <c r="N45" s="4" t="s">
        <v>8</v>
      </c>
      <c r="O45" s="4"/>
      <c r="P45" s="14"/>
      <c r="Q45" s="17"/>
      <c r="R45" s="19" t="str">
        <f>IF(OR($N45="-",$W45="",$Y45=""),"",
IF($N45="Long",$Y45-$W45,
IF($N45="Short",$W45-$Y45-$X45-$X45,
IF($N45="Options",$Y45-$W45,””))))</f>
        <v/>
      </c>
      <c r="S45" s="16" t="str">
        <f>IF(OR($R45="-",$W45="",$Y45=""),"",
IF($R45&lt;=-0.01,"", IF($N45="Long",(Q45-P45),
IF($N45="Short",(P45-Q45),
IF($N45="Options",(Q45-P45))))))</f>
        <v/>
      </c>
      <c r="T45" s="29" t="str">
        <f>IF(OR($R45="-",$W45="",$Y45=""),"",
IF($R45&gt;=0.01,"", IF($N45="Long",(Q45-P45),
IF($N45="Short",(P45-Q45),
IF($N45="Options",(Q45-P45))))))</f>
        <v/>
      </c>
      <c r="U45" s="33" t="str">
        <f>IF(OR($N45="-",$Y45="",$W45=""),"",IF($R45&lt;=-0.01,"",
IF($N45="Long",(($Y45-$W45)/$Y45),
IF($N45="Short",(($W45-$Y45)/$Y45),
IF($N45="Options",(($Y45-$W45)/$Y45))))))</f>
        <v/>
      </c>
      <c r="V45" s="50" t="str">
        <f>IF(OR($N45="-",$Y45="",$W45=""),"",IF($R45&gt;=0.01,"",IF($N45="Long",(($Y45-$W45)/$Y45),
IF($N45="Short",(($W45-$Y45)/$Y45),
IF($N45="Options",(($Y45-$W45)/$Y45))))))</f>
        <v/>
      </c>
      <c r="W45" s="26" t="str">
        <f t="shared" si="0"/>
        <v/>
      </c>
      <c r="X45" s="26">
        <v>0</v>
      </c>
      <c r="Y45" s="27" t="str">
        <f>IF(OR($N45="-",$O45="",$Q45=""),"",
IF($N45="Long",$O45*$Q45,
IF($N45="Short",$O45*$Q45,
IF($N45="Options",$O45*$Q45*100,””))))</f>
        <v/>
      </c>
      <c r="Z45" s="5" t="str">
        <f>IF(R45="","",IF(R45&gt;0,0,1))</f>
        <v/>
      </c>
      <c r="AA45" s="5" t="str">
        <f>IF(R45="","",IF(R45&lt;0,0,1))</f>
        <v/>
      </c>
    </row>
    <row r="46" spans="1:27" x14ac:dyDescent="0.25">
      <c r="A46" s="6"/>
      <c r="B46" s="12"/>
      <c r="C46" s="3"/>
      <c r="D46" s="3"/>
      <c r="E46" s="3"/>
      <c r="F46" s="3"/>
      <c r="G46" s="3"/>
      <c r="H46" s="3"/>
      <c r="I46" s="3"/>
      <c r="J46" s="3"/>
      <c r="K46" s="3"/>
      <c r="L46" s="57"/>
      <c r="M46" s="3"/>
      <c r="N46" s="4" t="s">
        <v>8</v>
      </c>
      <c r="O46" s="4"/>
      <c r="P46" s="14"/>
      <c r="Q46" s="17"/>
      <c r="R46" s="19" t="str">
        <f>IF(OR($N46="-",$W46="",$Y46=""),"",
IF($N46="Long",$Y46-$W46,
IF($N46="Short",$W46-$Y46-$X46-$X46,
IF($N46="Options",$Y46-$W46,””))))</f>
        <v/>
      </c>
      <c r="S46" s="16" t="str">
        <f>IF(OR($R46="-",$W46="",$Y46=""),"",
IF($R46&lt;=-0.01,"", IF($N46="Long",(Q46-P46),
IF($N46="Short",(P46-Q46),
IF($N46="Options",(Q46-P46))))))</f>
        <v/>
      </c>
      <c r="T46" s="29" t="str">
        <f>IF(OR($R46="-",$W46="",$Y46=""),"",
IF($R46&gt;=0.01,"", IF($N46="Long",(Q46-P46),
IF($N46="Short",(P46-Q46),
IF($N46="Options",(Q46-P46))))))</f>
        <v/>
      </c>
      <c r="U46" s="33" t="str">
        <f>IF(OR($N46="-",$Y46="",$W46=""),"",IF($R46&lt;=-0.01,"",
IF($N46="Long",(($Y46-$W46)/$Y46),
IF($N46="Short",(($W46-$Y46)/$Y46),
IF($N46="Options",(($Y46-$W46)/$Y46))))))</f>
        <v/>
      </c>
      <c r="V46" s="50" t="str">
        <f>IF(OR($N46="-",$Y46="",$W46=""),"",IF($R46&gt;=0.01,"",IF($N46="Long",(($Y46-$W46)/$Y46),
IF($N46="Short",(($W46-$Y46)/$Y46),
IF($N46="Options",(($Y46-$W46)/$Y46))))))</f>
        <v/>
      </c>
      <c r="W46" s="26" t="str">
        <f t="shared" si="0"/>
        <v/>
      </c>
      <c r="X46" s="26">
        <v>0</v>
      </c>
      <c r="Y46" s="27" t="str">
        <f>IF(OR($N46="-",$O46="",$Q46=""),"",
IF($N46="Long",$O46*$Q46,
IF($N46="Short",$O46*$Q46,
IF($N46="Options",$O46*$Q46*100,””))))</f>
        <v/>
      </c>
      <c r="Z46" s="5" t="str">
        <f>IF(R46="","",IF(R46&gt;0,0,1))</f>
        <v/>
      </c>
      <c r="AA46" s="5" t="str">
        <f>IF(R46="","",IF(R46&lt;0,0,1))</f>
        <v/>
      </c>
    </row>
    <row r="47" spans="1:27" x14ac:dyDescent="0.25">
      <c r="A47" s="6"/>
      <c r="B47" s="12"/>
      <c r="C47" s="3"/>
      <c r="D47" s="3"/>
      <c r="E47" s="3"/>
      <c r="F47" s="3"/>
      <c r="G47" s="3"/>
      <c r="H47" s="3"/>
      <c r="I47" s="3"/>
      <c r="J47" s="3"/>
      <c r="K47" s="3"/>
      <c r="L47" s="57"/>
      <c r="M47" s="3"/>
      <c r="N47" s="4" t="s">
        <v>8</v>
      </c>
      <c r="O47" s="4"/>
      <c r="P47" s="14"/>
      <c r="Q47" s="17"/>
      <c r="R47" s="19" t="str">
        <f>IF(OR($N47="-",$W47="",$Y47=""),"",
IF($N47="Long",$Y47-$W47,
IF($N47="Short",$W47-$Y47-$X47-$X47,
IF($N47="Options",$Y47-$W47,””))))</f>
        <v/>
      </c>
      <c r="S47" s="16" t="str">
        <f>IF(OR($R47="-",$W47="",$Y47=""),"",
IF($R47&lt;=-0.01,"", IF($N47="Long",(Q47-P47),
IF($N47="Short",(P47-Q47),
IF($N47="Options",(Q47-P47))))))</f>
        <v/>
      </c>
      <c r="T47" s="29" t="str">
        <f>IF(OR($R47="-",$W47="",$Y47=""),"",
IF($R47&gt;=0.01,"", IF($N47="Long",(Q47-P47),
IF($N47="Short",(P47-Q47),
IF($N47="Options",(Q47-P47))))))</f>
        <v/>
      </c>
      <c r="U47" s="33" t="str">
        <f>IF(OR($N47="-",$Y47="",$W47=""),"",IF($R47&lt;=-0.01,"",
IF($N47="Long",(($Y47-$W47)/$Y47),
IF($N47="Short",(($W47-$Y47)/$Y47),
IF($N47="Options",(($Y47-$W47)/$Y47))))))</f>
        <v/>
      </c>
      <c r="V47" s="50" t="str">
        <f>IF(OR($N47="-",$Y47="",$W47=""),"",IF($R47&gt;=0.01,"",IF($N47="Long",(($Y47-$W47)/$Y47),
IF($N47="Short",(($W47-$Y47)/$Y47),
IF($N47="Options",(($Y47-$W47)/$Y47))))))</f>
        <v/>
      </c>
      <c r="W47" s="26" t="str">
        <f t="shared" si="0"/>
        <v/>
      </c>
      <c r="X47" s="26">
        <v>0</v>
      </c>
      <c r="Y47" s="27" t="str">
        <f>IF(OR($N47="-",$O47="",$Q47=""),"",
IF($N47="Long",$O47*$Q47,
IF($N47="Short",$O47*$Q47,
IF($N47="Options",$O47*$Q47*100,””))))</f>
        <v/>
      </c>
      <c r="Z47" s="5" t="str">
        <f>IF(R47="","",IF(R47&gt;0,0,1))</f>
        <v/>
      </c>
      <c r="AA47" s="5" t="str">
        <f>IF(R47="","",IF(R47&lt;0,0,1))</f>
        <v/>
      </c>
    </row>
    <row r="48" spans="1:27" x14ac:dyDescent="0.25">
      <c r="A48" s="6"/>
      <c r="B48" s="12"/>
      <c r="C48" s="3"/>
      <c r="D48" s="3"/>
      <c r="E48" s="3"/>
      <c r="F48" s="3"/>
      <c r="G48" s="3"/>
      <c r="H48" s="3"/>
      <c r="I48" s="3"/>
      <c r="J48" s="3"/>
      <c r="K48" s="3"/>
      <c r="L48" s="57"/>
      <c r="M48" s="3"/>
      <c r="N48" s="4" t="s">
        <v>8</v>
      </c>
      <c r="O48" s="4"/>
      <c r="P48" s="14"/>
      <c r="Q48" s="17"/>
      <c r="R48" s="19" t="str">
        <f>IF(OR($N48="-",$W48="",$Y48=""),"",
IF($N48="Long",$Y48-$W48,
IF($N48="Short",$W48-$Y48-$X48-$X48,
IF($N48="Options",$Y48-$W48,””))))</f>
        <v/>
      </c>
      <c r="S48" s="16" t="str">
        <f>IF(OR($R48="-",$W48="",$Y48=""),"",
IF($R48&lt;=-0.01,"", IF($N48="Long",(Q48-P48),
IF($N48="Short",(P48-Q48),
IF($N48="Options",(Q48-P48))))))</f>
        <v/>
      </c>
      <c r="T48" s="29" t="str">
        <f>IF(OR($R48="-",$W48="",$Y48=""),"",
IF($R48&gt;=0.01,"", IF($N48="Long",(Q48-P48),
IF($N48="Short",(P48-Q48),
IF($N48="Options",(Q48-P48))))))</f>
        <v/>
      </c>
      <c r="U48" s="33" t="str">
        <f>IF(OR($N48="-",$Y48="",$W48=""),"",IF($R48&lt;=-0.01,"",
IF($N48="Long",(($Y48-$W48)/$Y48),
IF($N48="Short",(($W48-$Y48)/$Y48),
IF($N48="Options",(($Y48-$W48)/$Y48))))))</f>
        <v/>
      </c>
      <c r="V48" s="50" t="str">
        <f>IF(OR($N48="-",$Y48="",$W48=""),"",IF($R48&gt;=0.01,"",IF($N48="Long",(($Y48-$W48)/$Y48),
IF($N48="Short",(($W48-$Y48)/$Y48),
IF($N48="Options",(($Y48-$W48)/$Y48))))))</f>
        <v/>
      </c>
      <c r="W48" s="26" t="str">
        <f t="shared" si="0"/>
        <v/>
      </c>
      <c r="X48" s="26">
        <v>0</v>
      </c>
      <c r="Y48" s="27" t="str">
        <f>IF(OR($N48="-",$O48="",$Q48=""),"",
IF($N48="Long",$O48*$Q48,
IF($N48="Short",$O48*$Q48,
IF($N48="Options",$O48*$Q48*100,””))))</f>
        <v/>
      </c>
      <c r="Z48" s="5" t="str">
        <f>IF(R48="","",IF(R48&gt;0,0,1))</f>
        <v/>
      </c>
      <c r="AA48" s="5" t="str">
        <f>IF(R48="","",IF(R48&lt;0,0,1))</f>
        <v/>
      </c>
    </row>
    <row r="49" spans="1:27" x14ac:dyDescent="0.25">
      <c r="A49" s="6"/>
      <c r="B49" s="12"/>
      <c r="C49" s="3"/>
      <c r="D49" s="3"/>
      <c r="E49" s="3"/>
      <c r="F49" s="3"/>
      <c r="G49" s="3"/>
      <c r="H49" s="3"/>
      <c r="I49" s="3"/>
      <c r="J49" s="3"/>
      <c r="K49" s="3"/>
      <c r="L49" s="57"/>
      <c r="M49" s="3"/>
      <c r="N49" s="4" t="s">
        <v>8</v>
      </c>
      <c r="O49" s="4"/>
      <c r="P49" s="14"/>
      <c r="Q49" s="17"/>
      <c r="R49" s="19" t="str">
        <f>IF(OR($N49="-",$W49="",$Y49=""),"",
IF($N49="Long",$Y49-$W49,
IF($N49="Short",$W49-$Y49-$X49-$X49,
IF($N49="Options",$Y49-$W49,””))))</f>
        <v/>
      </c>
      <c r="S49" s="16" t="str">
        <f>IF(OR($R49="-",$W49="",$Y49=""),"",
IF($R49&lt;=-0.01,"", IF($N49="Long",(Q49-P49),
IF($N49="Short",(P49-Q49),
IF($N49="Options",(Q49-P49))))))</f>
        <v/>
      </c>
      <c r="T49" s="29" t="str">
        <f>IF(OR($R49="-",$W49="",$Y49=""),"",
IF($R49&gt;=0.01,"", IF($N49="Long",(Q49-P49),
IF($N49="Short",(P49-Q49),
IF($N49="Options",(Q49-P49))))))</f>
        <v/>
      </c>
      <c r="U49" s="33" t="str">
        <f>IF(OR($N49="-",$Y49="",$W49=""),"",IF($R49&lt;=-0.01,"",
IF($N49="Long",(($Y49-$W49)/$Y49),
IF($N49="Short",(($W49-$Y49)/$Y49),
IF($N49="Options",(($Y49-$W49)/$Y49))))))</f>
        <v/>
      </c>
      <c r="V49" s="50" t="str">
        <f>IF(OR($N49="-",$Y49="",$W49=""),"",IF($R49&gt;=0.01,"",IF($N49="Long",(($Y49-$W49)/$Y49),
IF($N49="Short",(($W49-$Y49)/$Y49),
IF($N49="Options",(($Y49-$W49)/$Y49))))))</f>
        <v/>
      </c>
      <c r="W49" s="26" t="str">
        <f t="shared" si="0"/>
        <v/>
      </c>
      <c r="X49" s="26">
        <v>0</v>
      </c>
      <c r="Y49" s="27" t="str">
        <f>IF(OR($N49="-",$O49="",$Q49=""),"",
IF($N49="Long",$O49*$Q49,
IF($N49="Short",$O49*$Q49,
IF($N49="Options",$O49*$Q49*100,””))))</f>
        <v/>
      </c>
      <c r="Z49" s="5" t="str">
        <f>IF(R49="","",IF(R49&gt;0,0,1))</f>
        <v/>
      </c>
      <c r="AA49" s="5" t="str">
        <f>IF(R49="","",IF(R49&lt;0,0,1))</f>
        <v/>
      </c>
    </row>
    <row r="50" spans="1:27" x14ac:dyDescent="0.25">
      <c r="A50" s="6"/>
      <c r="B50" s="12"/>
      <c r="C50" s="3"/>
      <c r="D50" s="3"/>
      <c r="E50" s="3"/>
      <c r="F50" s="3"/>
      <c r="G50" s="3"/>
      <c r="H50" s="3"/>
      <c r="I50" s="3"/>
      <c r="J50" s="3"/>
      <c r="K50" s="3"/>
      <c r="L50" s="57"/>
      <c r="M50" s="3"/>
      <c r="N50" s="4" t="s">
        <v>8</v>
      </c>
      <c r="O50" s="4"/>
      <c r="P50" s="14"/>
      <c r="Q50" s="17"/>
      <c r="R50" s="19" t="str">
        <f>IF(OR($N50="-",$W50="",$Y50=""),"",
IF($N50="Long",$Y50-$W50,
IF($N50="Short",$W50-$Y50-$X50-$X50,
IF($N50="Options",$Y50-$W50,””))))</f>
        <v/>
      </c>
      <c r="S50" s="16" t="str">
        <f>IF(OR($R50="-",$W50="",$Y50=""),"",
IF($R50&lt;=-0.01,"", IF($N50="Long",(Q50-P50),
IF($N50="Short",(P50-Q50),
IF($N50="Options",(Q50-P50))))))</f>
        <v/>
      </c>
      <c r="T50" s="29" t="str">
        <f>IF(OR($R50="-",$W50="",$Y50=""),"",
IF($R50&gt;=0.01,"", IF($N50="Long",(Q50-P50),
IF($N50="Short",(P50-Q50),
IF($N50="Options",(Q50-P50))))))</f>
        <v/>
      </c>
      <c r="U50" s="33" t="str">
        <f>IF(OR($N50="-",$Y50="",$W50=""),"",IF($R50&lt;=-0.01,"",
IF($N50="Long",(($Y50-$W50)/$Y50),
IF($N50="Short",(($W50-$Y50)/$Y50),
IF($N50="Options",(($Y50-$W50)/$Y50))))))</f>
        <v/>
      </c>
      <c r="V50" s="50" t="str">
        <f>IF(OR($N50="-",$Y50="",$W50=""),"",IF($R50&gt;=0.01,"",IF($N50="Long",(($Y50-$W50)/$Y50),
IF($N50="Short",(($W50-$Y50)/$Y50),
IF($N50="Options",(($Y50-$W50)/$Y50))))))</f>
        <v/>
      </c>
      <c r="W50" s="26" t="str">
        <f t="shared" si="0"/>
        <v/>
      </c>
      <c r="X50" s="26">
        <v>0</v>
      </c>
      <c r="Y50" s="27" t="str">
        <f>IF(OR($N50="-",$O50="",$Q50=""),"",
IF($N50="Long",$O50*$Q50,
IF($N50="Short",$O50*$Q50,
IF($N50="Options",$O50*$Q50*100,””))))</f>
        <v/>
      </c>
      <c r="Z50" s="5" t="str">
        <f>IF(R50="","",IF(R50&gt;0,0,1))</f>
        <v/>
      </c>
      <c r="AA50" s="5" t="str">
        <f>IF(R50="","",IF(R50&lt;0,0,1))</f>
        <v/>
      </c>
    </row>
    <row r="51" spans="1:27" x14ac:dyDescent="0.25">
      <c r="A51" s="6"/>
      <c r="B51" s="12"/>
      <c r="C51" s="3"/>
      <c r="D51" s="3"/>
      <c r="E51" s="3"/>
      <c r="F51" s="3"/>
      <c r="G51" s="3"/>
      <c r="H51" s="3"/>
      <c r="I51" s="3"/>
      <c r="J51" s="3"/>
      <c r="K51" s="3"/>
      <c r="L51" s="57"/>
      <c r="M51" s="3"/>
      <c r="N51" s="4" t="s">
        <v>8</v>
      </c>
      <c r="O51" s="4"/>
      <c r="P51" s="14"/>
      <c r="Q51" s="17"/>
      <c r="R51" s="19" t="str">
        <f>IF(OR($N51="-",$W51="",$Y51=""),"",
IF($N51="Long",$Y51-$W51,
IF($N51="Short",$W51-$Y51-$X51-$X51,
IF($N51="Options",$Y51-$W51,””))))</f>
        <v/>
      </c>
      <c r="S51" s="16" t="str">
        <f>IF(OR($R51="-",$W51="",$Y51=""),"",
IF($R51&lt;=-0.01,"", IF($N51="Long",(Q51-P51),
IF($N51="Short",(P51-Q51),
IF($N51="Options",(Q51-P51))))))</f>
        <v/>
      </c>
      <c r="T51" s="29" t="str">
        <f>IF(OR($R51="-",$W51="",$Y51=""),"",
IF($R51&gt;=0.01,"", IF($N51="Long",(Q51-P51),
IF($N51="Short",(P51-Q51),
IF($N51="Options",(Q51-P51))))))</f>
        <v/>
      </c>
      <c r="U51" s="33" t="str">
        <f>IF(OR($N51="-",$Y51="",$W51=""),"",IF($R51&lt;=-0.01,"",
IF($N51="Long",(($Y51-$W51)/$Y51),
IF($N51="Short",(($W51-$Y51)/$Y51),
IF($N51="Options",(($Y51-$W51)/$Y51))))))</f>
        <v/>
      </c>
      <c r="V51" s="50" t="str">
        <f>IF(OR($N51="-",$Y51="",$W51=""),"",IF($R51&gt;=0.01,"",IF($N51="Long",(($Y51-$W51)/$Y51),
IF($N51="Short",(($W51-$Y51)/$Y51),
IF($N51="Options",(($Y51-$W51)/$Y51))))))</f>
        <v/>
      </c>
      <c r="W51" s="26" t="str">
        <f t="shared" si="0"/>
        <v/>
      </c>
      <c r="X51" s="26">
        <v>0</v>
      </c>
      <c r="Y51" s="27" t="str">
        <f>IF(OR($N51="-",$O51="",$Q51=""),"",
IF($N51="Long",$O51*$Q51,
IF($N51="Short",$O51*$Q51,
IF($N51="Options",$O51*$Q51*100,””))))</f>
        <v/>
      </c>
      <c r="Z51" s="5" t="str">
        <f>IF(R51="","",IF(R51&gt;0,0,1))</f>
        <v/>
      </c>
      <c r="AA51" s="5" t="str">
        <f>IF(R51="","",IF(R51&lt;0,0,1))</f>
        <v/>
      </c>
    </row>
    <row r="52" spans="1:27" x14ac:dyDescent="0.25">
      <c r="A52" s="6"/>
      <c r="B52" s="12"/>
      <c r="C52" s="3"/>
      <c r="D52" s="3"/>
      <c r="E52" s="3"/>
      <c r="F52" s="3"/>
      <c r="G52" s="3"/>
      <c r="H52" s="3"/>
      <c r="I52" s="3"/>
      <c r="J52" s="3"/>
      <c r="K52" s="3"/>
      <c r="L52" s="57"/>
      <c r="M52" s="3"/>
      <c r="N52" s="4" t="s">
        <v>8</v>
      </c>
      <c r="O52" s="4"/>
      <c r="P52" s="14"/>
      <c r="Q52" s="17"/>
      <c r="R52" s="19" t="str">
        <f>IF(OR($N52="-",$W52="",$Y52=""),"",
IF($N52="Long",$Y52-$W52,
IF($N52="Short",$W52-$Y52-$X52-$X52,
IF($N52="Options",$Y52-$W52,””))))</f>
        <v/>
      </c>
      <c r="S52" s="16" t="str">
        <f>IF(OR($R52="-",$W52="",$Y52=""),"",
IF($R52&lt;=-0.01,"", IF($N52="Long",(Q52-P52),
IF($N52="Short",(P52-Q52),
IF($N52="Options",(Q52-P52))))))</f>
        <v/>
      </c>
      <c r="T52" s="29" t="str">
        <f>IF(OR($R52="-",$W52="",$Y52=""),"",
IF($R52&gt;=0.01,"", IF($N52="Long",(Q52-P52),
IF($N52="Short",(P52-Q52),
IF($N52="Options",(Q52-P52))))))</f>
        <v/>
      </c>
      <c r="U52" s="33" t="str">
        <f>IF(OR($N52="-",$Y52="",$W52=""),"",IF($R52&lt;=-0.01,"",
IF($N52="Long",(($Y52-$W52)/$Y52),
IF($N52="Short",(($W52-$Y52)/$Y52),
IF($N52="Options",(($Y52-$W52)/$Y52))))))</f>
        <v/>
      </c>
      <c r="V52" s="50" t="str">
        <f>IF(OR($N52="-",$Y52="",$W52=""),"",IF($R52&gt;=0.01,"",IF($N52="Long",(($Y52-$W52)/$Y52),
IF($N52="Short",(($W52-$Y52)/$Y52),
IF($N52="Options",(($Y52-$W52)/$Y52))))))</f>
        <v/>
      </c>
      <c r="W52" s="26" t="str">
        <f t="shared" si="0"/>
        <v/>
      </c>
      <c r="X52" s="26">
        <v>0</v>
      </c>
      <c r="Y52" s="27" t="str">
        <f>IF(OR($N52="-",$O52="",$Q52=""),"",
IF($N52="Long",$O52*$Q52,
IF($N52="Short",$O52*$Q52,
IF($N52="Options",$O52*$Q52*100,””))))</f>
        <v/>
      </c>
      <c r="Z52" s="5" t="str">
        <f>IF(R52="","",IF(R52&gt;0,0,1))</f>
        <v/>
      </c>
      <c r="AA52" s="5" t="str">
        <f>IF(R52="","",IF(R52&lt;0,0,1))</f>
        <v/>
      </c>
    </row>
    <row r="53" spans="1:27" x14ac:dyDescent="0.25">
      <c r="A53" s="6"/>
      <c r="B53" s="12"/>
      <c r="C53" s="3"/>
      <c r="D53" s="3"/>
      <c r="E53" s="3"/>
      <c r="F53" s="3"/>
      <c r="G53" s="3"/>
      <c r="H53" s="3"/>
      <c r="I53" s="3"/>
      <c r="J53" s="3"/>
      <c r="K53" s="3"/>
      <c r="L53" s="57"/>
      <c r="M53" s="3"/>
      <c r="N53" s="4" t="s">
        <v>8</v>
      </c>
      <c r="O53" s="4"/>
      <c r="P53" s="14"/>
      <c r="Q53" s="17"/>
      <c r="R53" s="19" t="str">
        <f>IF(OR($N53="-",$W53="",$Y53=""),"",
IF($N53="Long",$Y53-$W53,
IF($N53="Short",$W53-$Y53-$X53-$X53,
IF($N53="Options",$Y53-$W53,””))))</f>
        <v/>
      </c>
      <c r="S53" s="16" t="str">
        <f>IF(OR($R53="-",$W53="",$Y53=""),"",
IF($R53&lt;=-0.01,"", IF($N53="Long",(Q53-P53),
IF($N53="Short",(P53-Q53),
IF($N53="Options",(Q53-P53))))))</f>
        <v/>
      </c>
      <c r="T53" s="29" t="str">
        <f>IF(OR($R53="-",$W53="",$Y53=""),"",
IF($R53&gt;=0.01,"", IF($N53="Long",(Q53-P53),
IF($N53="Short",(P53-Q53),
IF($N53="Options",(Q53-P53))))))</f>
        <v/>
      </c>
      <c r="U53" s="33" t="str">
        <f>IF(OR($N53="-",$Y53="",$W53=""),"",IF($R53&lt;=-0.01,"",
IF($N53="Long",(($Y53-$W53)/$Y53),
IF($N53="Short",(($W53-$Y53)/$Y53),
IF($N53="Options",(($Y53-$W53)/$Y53))))))</f>
        <v/>
      </c>
      <c r="V53" s="50" t="str">
        <f>IF(OR($N53="-",$Y53="",$W53=""),"",IF($R53&gt;=0.01,"",IF($N53="Long",(($Y53-$W53)/$Y53),
IF($N53="Short",(($W53-$Y53)/$Y53),
IF($N53="Options",(($Y53-$W53)/$Y53))))))</f>
        <v/>
      </c>
      <c r="W53" s="26" t="str">
        <f t="shared" si="0"/>
        <v/>
      </c>
      <c r="X53" s="26">
        <v>0</v>
      </c>
      <c r="Y53" s="27" t="str">
        <f>IF(OR($N53="-",$O53="",$Q53=""),"",
IF($N53="Long",$O53*$Q53,
IF($N53="Short",$O53*$Q53,
IF($N53="Options",$O53*$Q53*100,””))))</f>
        <v/>
      </c>
      <c r="Z53" s="5" t="str">
        <f>IF(R53="","",IF(R53&gt;0,0,1))</f>
        <v/>
      </c>
      <c r="AA53" s="5" t="str">
        <f>IF(R53="","",IF(R53&lt;0,0,1))</f>
        <v/>
      </c>
    </row>
    <row r="54" spans="1:27" x14ac:dyDescent="0.25">
      <c r="A54" s="6"/>
      <c r="B54" s="12"/>
      <c r="C54" s="3"/>
      <c r="D54" s="3"/>
      <c r="E54" s="3"/>
      <c r="F54" s="3"/>
      <c r="G54" s="3"/>
      <c r="H54" s="3"/>
      <c r="I54" s="3"/>
      <c r="J54" s="3"/>
      <c r="K54" s="3"/>
      <c r="L54" s="57"/>
      <c r="M54" s="3"/>
      <c r="N54" s="4" t="s">
        <v>8</v>
      </c>
      <c r="O54" s="4"/>
      <c r="P54" s="14"/>
      <c r="Q54" s="17"/>
      <c r="R54" s="19" t="str">
        <f>IF(OR($N54="-",$W54="",$Y54=""),"",
IF($N54="Long",$Y54-$W54,
IF($N54="Short",$W54-$Y54-$X54-$X54,
IF($N54="Options",$Y54-$W54,””))))</f>
        <v/>
      </c>
      <c r="S54" s="16" t="str">
        <f>IF(OR($R54="-",$W54="",$Y54=""),"",
IF($R54&lt;=-0.01,"", IF($N54="Long",(Q54-P54),
IF($N54="Short",(P54-Q54),
IF($N54="Options",(Q54-P54))))))</f>
        <v/>
      </c>
      <c r="T54" s="29" t="str">
        <f>IF(OR($R54="-",$W54="",$Y54=""),"",
IF($R54&gt;=0.01,"", IF($N54="Long",(Q54-P54),
IF($N54="Short",(P54-Q54),
IF($N54="Options",(Q54-P54))))))</f>
        <v/>
      </c>
      <c r="U54" s="33" t="str">
        <f>IF(OR($N54="-",$Y54="",$W54=""),"",IF($R54&lt;=-0.01,"",
IF($N54="Long",(($Y54-$W54)/$Y54),
IF($N54="Short",(($W54-$Y54)/$Y54),
IF($N54="Options",(($Y54-$W54)/$Y54))))))</f>
        <v/>
      </c>
      <c r="V54" s="50" t="str">
        <f>IF(OR($N54="-",$Y54="",$W54=""),"",IF($R54&gt;=0.01,"",IF($N54="Long",(($Y54-$W54)/$Y54),
IF($N54="Short",(($W54-$Y54)/$Y54),
IF($N54="Options",(($Y54-$W54)/$Y54))))))</f>
        <v/>
      </c>
      <c r="W54" s="26" t="str">
        <f t="shared" si="0"/>
        <v/>
      </c>
      <c r="X54" s="26">
        <v>0</v>
      </c>
      <c r="Y54" s="27" t="str">
        <f>IF(OR($N54="-",$O54="",$Q54=""),"",
IF($N54="Long",$O54*$Q54,
IF($N54="Short",$O54*$Q54,
IF($N54="Options",$O54*$Q54*100,””))))</f>
        <v/>
      </c>
      <c r="Z54" s="5" t="str">
        <f>IF(R54="","",IF(R54&gt;0,0,1))</f>
        <v/>
      </c>
      <c r="AA54" s="5" t="str">
        <f>IF(R54="","",IF(R54&lt;0,0,1))</f>
        <v/>
      </c>
    </row>
    <row r="55" spans="1:27" x14ac:dyDescent="0.25">
      <c r="A55" s="6"/>
      <c r="B55" s="12"/>
      <c r="C55" s="3"/>
      <c r="D55" s="3"/>
      <c r="E55" s="3"/>
      <c r="F55" s="3"/>
      <c r="G55" s="3"/>
      <c r="H55" s="3"/>
      <c r="I55" s="3"/>
      <c r="J55" s="3"/>
      <c r="K55" s="3"/>
      <c r="L55" s="57"/>
      <c r="M55" s="3"/>
      <c r="N55" s="4" t="s">
        <v>8</v>
      </c>
      <c r="O55" s="4"/>
      <c r="P55" s="14"/>
      <c r="Q55" s="17"/>
      <c r="R55" s="19" t="str">
        <f>IF(OR($N55="-",$W55="",$Y55=""),"",
IF($N55="Long",$Y55-$W55,
IF($N55="Short",$W55-$Y55-$X55-$X55,
IF($N55="Options",$Y55-$W55,””))))</f>
        <v/>
      </c>
      <c r="S55" s="16" t="str">
        <f>IF(OR($R55="-",$W55="",$Y55=""),"",
IF($R55&lt;=-0.01,"", IF($N55="Long",(Q55-P55),
IF($N55="Short",(P55-Q55),
IF($N55="Options",(Q55-P55))))))</f>
        <v/>
      </c>
      <c r="T55" s="29" t="str">
        <f>IF(OR($R55="-",$W55="",$Y55=""),"",
IF($R55&gt;=0.01,"", IF($N55="Long",(Q55-P55),
IF($N55="Short",(P55-Q55),
IF($N55="Options",(Q55-P55))))))</f>
        <v/>
      </c>
      <c r="U55" s="33" t="str">
        <f>IF(OR($N55="-",$Y55="",$W55=""),"",IF($R55&lt;=-0.01,"",
IF($N55="Long",(($Y55-$W55)/$Y55),
IF($N55="Short",(($W55-$Y55)/$Y55),
IF($N55="Options",(($Y55-$W55)/$Y55))))))</f>
        <v/>
      </c>
      <c r="V55" s="50" t="str">
        <f>IF(OR($N55="-",$Y55="",$W55=""),"",IF($R55&gt;=0.01,"",IF($N55="Long",(($Y55-$W55)/$Y55),
IF($N55="Short",(($W55-$Y55)/$Y55),
IF($N55="Options",(($Y55-$W55)/$Y55))))))</f>
        <v/>
      </c>
      <c r="W55" s="26" t="str">
        <f t="shared" si="0"/>
        <v/>
      </c>
      <c r="X55" s="26">
        <v>0</v>
      </c>
      <c r="Y55" s="27" t="str">
        <f>IF(OR($N55="-",$O55="",$Q55=""),"",
IF($N55="Long",$O55*$Q55,
IF($N55="Short",$O55*$Q55,
IF($N55="Options",$O55*$Q55*100,””))))</f>
        <v/>
      </c>
      <c r="Z55" s="5" t="str">
        <f>IF(R55="","",IF(R55&gt;0,0,1))</f>
        <v/>
      </c>
      <c r="AA55" s="5" t="str">
        <f>IF(R55="","",IF(R55&lt;0,0,1))</f>
        <v/>
      </c>
    </row>
    <row r="56" spans="1:27" x14ac:dyDescent="0.25">
      <c r="A56" s="6"/>
      <c r="B56" s="12"/>
      <c r="C56" s="3"/>
      <c r="D56" s="3"/>
      <c r="E56" s="3"/>
      <c r="F56" s="3"/>
      <c r="G56" s="3"/>
      <c r="H56" s="3"/>
      <c r="I56" s="3"/>
      <c r="J56" s="3"/>
      <c r="K56" s="3"/>
      <c r="L56" s="57"/>
      <c r="M56" s="3"/>
      <c r="N56" s="4" t="s">
        <v>8</v>
      </c>
      <c r="O56" s="4"/>
      <c r="P56" s="14"/>
      <c r="Q56" s="17"/>
      <c r="R56" s="19" t="str">
        <f>IF(OR($N56="-",$W56="",$Y56=""),"",
IF($N56="Long",$Y56-$W56,
IF($N56="Short",$W56-$Y56-$X56-$X56,
IF($N56="Options",$Y56-$W56,””))))</f>
        <v/>
      </c>
      <c r="S56" s="16" t="str">
        <f>IF(OR($R56="-",$W56="",$Y56=""),"",
IF($R56&lt;=-0.01,"", IF($N56="Long",(Q56-P56),
IF($N56="Short",(P56-Q56),
IF($N56="Options",(Q56-P56))))))</f>
        <v/>
      </c>
      <c r="T56" s="29" t="str">
        <f>IF(OR($R56="-",$W56="",$Y56=""),"",
IF($R56&gt;=0.01,"", IF($N56="Long",(Q56-P56),
IF($N56="Short",(P56-Q56),
IF($N56="Options",(Q56-P56))))))</f>
        <v/>
      </c>
      <c r="U56" s="33" t="str">
        <f>IF(OR($N56="-",$Y56="",$W56=""),"",IF($R56&lt;=-0.01,"",
IF($N56="Long",(($Y56-$W56)/$Y56),
IF($N56="Short",(($W56-$Y56)/$Y56),
IF($N56="Options",(($Y56-$W56)/$Y56))))))</f>
        <v/>
      </c>
      <c r="V56" s="50" t="str">
        <f>IF(OR($N56="-",$Y56="",$W56=""),"",IF($R56&gt;=0.01,"",IF($N56="Long",(($Y56-$W56)/$Y56),
IF($N56="Short",(($W56-$Y56)/$Y56),
IF($N56="Options",(($Y56-$W56)/$Y56))))))</f>
        <v/>
      </c>
      <c r="W56" s="26" t="str">
        <f t="shared" si="0"/>
        <v/>
      </c>
      <c r="X56" s="26">
        <v>0</v>
      </c>
      <c r="Y56" s="27" t="str">
        <f>IF(OR($N56="-",$O56="",$Q56=""),"",
IF($N56="Long",$O56*$Q56,
IF($N56="Short",$O56*$Q56,
IF($N56="Options",$O56*$Q56*100,””))))</f>
        <v/>
      </c>
      <c r="Z56" s="5" t="str">
        <f>IF(R56="","",IF(R56&gt;0,0,1))</f>
        <v/>
      </c>
      <c r="AA56" s="5" t="str">
        <f>IF(R56="","",IF(R56&lt;0,0,1))</f>
        <v/>
      </c>
    </row>
    <row r="57" spans="1:27" x14ac:dyDescent="0.25">
      <c r="A57" s="6"/>
      <c r="B57" s="12"/>
      <c r="C57" s="3"/>
      <c r="D57" s="3"/>
      <c r="E57" s="3"/>
      <c r="F57" s="3"/>
      <c r="G57" s="3"/>
      <c r="H57" s="3"/>
      <c r="I57" s="3"/>
      <c r="J57" s="3"/>
      <c r="K57" s="3"/>
      <c r="L57" s="57"/>
      <c r="M57" s="3"/>
      <c r="N57" s="4" t="s">
        <v>8</v>
      </c>
      <c r="O57" s="4"/>
      <c r="P57" s="14"/>
      <c r="Q57" s="17"/>
      <c r="R57" s="19" t="str">
        <f>IF(OR($N57="-",$W57="",$Y57=""),"",
IF($N57="Long",$Y57-$W57,
IF($N57="Short",$W57-$Y57-$X57-$X57,
IF($N57="Options",$Y57-$W57,””))))</f>
        <v/>
      </c>
      <c r="S57" s="16" t="str">
        <f>IF(OR($R57="-",$W57="",$Y57=""),"",
IF($R57&lt;=-0.01,"", IF($N57="Long",(Q57-P57),
IF($N57="Short",(P57-Q57),
IF($N57="Options",(Q57-P57))))))</f>
        <v/>
      </c>
      <c r="T57" s="29" t="str">
        <f>IF(OR($R57="-",$W57="",$Y57=""),"",
IF($R57&gt;=0.01,"", IF($N57="Long",(Q57-P57),
IF($N57="Short",(P57-Q57),
IF($N57="Options",(Q57-P57))))))</f>
        <v/>
      </c>
      <c r="U57" s="33" t="str">
        <f>IF(OR($N57="-",$Y57="",$W57=""),"",IF($R57&lt;=-0.01,"",
IF($N57="Long",(($Y57-$W57)/$Y57),
IF($N57="Short",(($W57-$Y57)/$Y57),
IF($N57="Options",(($Y57-$W57)/$Y57))))))</f>
        <v/>
      </c>
      <c r="V57" s="50" t="str">
        <f>IF(OR($N57="-",$Y57="",$W57=""),"",IF($R57&gt;=0.01,"",IF($N57="Long",(($Y57-$W57)/$Y57),
IF($N57="Short",(($W57-$Y57)/$Y57),
IF($N57="Options",(($Y57-$W57)/$Y57))))))</f>
        <v/>
      </c>
      <c r="W57" s="26" t="str">
        <f t="shared" si="0"/>
        <v/>
      </c>
      <c r="X57" s="26">
        <v>0</v>
      </c>
      <c r="Y57" s="27" t="str">
        <f>IF(OR($N57="-",$O57="",$Q57=""),"",
IF($N57="Long",$O57*$Q57,
IF($N57="Short",$O57*$Q57,
IF($N57="Options",$O57*$Q57*100,””))))</f>
        <v/>
      </c>
      <c r="Z57" s="5" t="str">
        <f>IF(R57="","",IF(R57&gt;0,0,1))</f>
        <v/>
      </c>
      <c r="AA57" s="5" t="str">
        <f>IF(R57="","",IF(R57&lt;0,0,1))</f>
        <v/>
      </c>
    </row>
    <row r="58" spans="1:27" x14ac:dyDescent="0.25">
      <c r="A58" s="6"/>
      <c r="B58" s="12"/>
      <c r="C58" s="3"/>
      <c r="D58" s="3"/>
      <c r="E58" s="3"/>
      <c r="F58" s="3"/>
      <c r="G58" s="3"/>
      <c r="H58" s="3"/>
      <c r="I58" s="3"/>
      <c r="J58" s="3"/>
      <c r="K58" s="3"/>
      <c r="L58" s="57"/>
      <c r="M58" s="3"/>
      <c r="N58" s="4" t="s">
        <v>8</v>
      </c>
      <c r="O58" s="4"/>
      <c r="P58" s="14"/>
      <c r="Q58" s="17"/>
      <c r="R58" s="19" t="str">
        <f>IF(OR($N58="-",$W58="",$Y58=""),"",
IF($N58="Long",$Y58-$W58,
IF($N58="Short",$W58-$Y58-$X58-$X58,
IF($N58="Options",$Y58-$W58,””))))</f>
        <v/>
      </c>
      <c r="S58" s="16" t="str">
        <f>IF(OR($R58="-",$W58="",$Y58=""),"",
IF($R58&lt;=-0.01,"", IF($N58="Long",(Q58-P58),
IF($N58="Short",(P58-Q58),
IF($N58="Options",(Q58-P58))))))</f>
        <v/>
      </c>
      <c r="T58" s="29" t="str">
        <f>IF(OR($R58="-",$W58="",$Y58=""),"",
IF($R58&gt;=0.01,"", IF($N58="Long",(Q58-P58),
IF($N58="Short",(P58-Q58),
IF($N58="Options",(Q58-P58))))))</f>
        <v/>
      </c>
      <c r="U58" s="33" t="str">
        <f>IF(OR($N58="-",$Y58="",$W58=""),"",IF($R58&lt;=-0.01,"",
IF($N58="Long",(($Y58-$W58)/$Y58),
IF($N58="Short",(($W58-$Y58)/$Y58),
IF($N58="Options",(($Y58-$W58)/$Y58))))))</f>
        <v/>
      </c>
      <c r="V58" s="50" t="str">
        <f>IF(OR($N58="-",$Y58="",$W58=""),"",IF($R58&gt;=0.01,"",IF($N58="Long",(($Y58-$W58)/$Y58),
IF($N58="Short",(($W58-$Y58)/$Y58),
IF($N58="Options",(($Y58-$W58)/$Y58))))))</f>
        <v/>
      </c>
      <c r="W58" s="26" t="str">
        <f t="shared" si="0"/>
        <v/>
      </c>
      <c r="X58" s="26">
        <v>0</v>
      </c>
      <c r="Y58" s="27" t="str">
        <f>IF(OR($N58="-",$O58="",$Q58=""),"",
IF($N58="Long",$O58*$Q58,
IF($N58="Short",$O58*$Q58,
IF($N58="Options",$O58*$Q58*100,””))))</f>
        <v/>
      </c>
      <c r="Z58" s="5" t="str">
        <f>IF(R58="","",IF(R58&gt;0,0,1))</f>
        <v/>
      </c>
      <c r="AA58" s="5" t="str">
        <f>IF(R58="","",IF(R58&lt;0,0,1))</f>
        <v/>
      </c>
    </row>
    <row r="59" spans="1:27" x14ac:dyDescent="0.25">
      <c r="A59" s="6"/>
      <c r="B59" s="12"/>
      <c r="C59" s="3"/>
      <c r="D59" s="3"/>
      <c r="E59" s="3"/>
      <c r="F59" s="3"/>
      <c r="G59" s="3"/>
      <c r="H59" s="3"/>
      <c r="I59" s="3"/>
      <c r="J59" s="3"/>
      <c r="K59" s="3"/>
      <c r="L59" s="57"/>
      <c r="M59" s="3"/>
      <c r="N59" s="4" t="s">
        <v>8</v>
      </c>
      <c r="O59" s="4"/>
      <c r="P59" s="14"/>
      <c r="Q59" s="17"/>
      <c r="R59" s="19" t="str">
        <f>IF(OR($N59="-",$W59="",$Y59=""),"",
IF($N59="Long",$Y59-$W59,
IF($N59="Short",$W59-$Y59-$X59-$X59,
IF($N59="Options",$Y59-$W59,””))))</f>
        <v/>
      </c>
      <c r="S59" s="16" t="str">
        <f>IF(OR($R59="-",$W59="",$Y59=""),"",
IF($R59&lt;=-0.01,"", IF($N59="Long",(Q59-P59),
IF($N59="Short",(P59-Q59),
IF($N59="Options",(Q59-P59))))))</f>
        <v/>
      </c>
      <c r="T59" s="29" t="str">
        <f>IF(OR($R59="-",$W59="",$Y59=""),"",
IF($R59&gt;=0.01,"", IF($N59="Long",(Q59-P59),
IF($N59="Short",(P59-Q59),
IF($N59="Options",(Q59-P59))))))</f>
        <v/>
      </c>
      <c r="U59" s="33" t="str">
        <f>IF(OR($N59="-",$Y59="",$W59=""),"",IF($R59&lt;=-0.01,"",
IF($N59="Long",(($Y59-$W59)/$Y59),
IF($N59="Short",(($W59-$Y59)/$Y59),
IF($N59="Options",(($Y59-$W59)/$Y59))))))</f>
        <v/>
      </c>
      <c r="V59" s="50" t="str">
        <f>IF(OR($N59="-",$Y59="",$W59=""),"",IF($R59&gt;=0.01,"",IF($N59="Long",(($Y59-$W59)/$Y59),
IF($N59="Short",(($W59-$Y59)/$Y59),
IF($N59="Options",(($Y59-$W59)/$Y59))))))</f>
        <v/>
      </c>
      <c r="W59" s="26" t="str">
        <f t="shared" si="0"/>
        <v/>
      </c>
      <c r="X59" s="26">
        <v>0</v>
      </c>
      <c r="Y59" s="27" t="str">
        <f>IF(OR($N59="-",$O59="",$Q59=""),"",
IF($N59="Long",$O59*$Q59,
IF($N59="Short",$O59*$Q59,
IF($N59="Options",$O59*$Q59*100,””))))</f>
        <v/>
      </c>
      <c r="Z59" s="5" t="str">
        <f>IF(R59="","",IF(R59&gt;0,0,1))</f>
        <v/>
      </c>
      <c r="AA59" s="5" t="str">
        <f>IF(R59="","",IF(R59&lt;0,0,1))</f>
        <v/>
      </c>
    </row>
    <row r="60" spans="1:27" x14ac:dyDescent="0.25">
      <c r="A60" s="6"/>
      <c r="B60" s="12"/>
      <c r="C60" s="3"/>
      <c r="D60" s="3"/>
      <c r="E60" s="3"/>
      <c r="F60" s="3"/>
      <c r="G60" s="3"/>
      <c r="H60" s="3"/>
      <c r="I60" s="3"/>
      <c r="J60" s="3"/>
      <c r="K60" s="3"/>
      <c r="L60" s="57"/>
      <c r="M60" s="3"/>
      <c r="N60" s="4" t="s">
        <v>8</v>
      </c>
      <c r="O60" s="4"/>
      <c r="P60" s="14"/>
      <c r="Q60" s="17"/>
      <c r="R60" s="19" t="str">
        <f>IF(OR($N60="-",$W60="",$Y60=""),"",
IF($N60="Long",$Y60-$W60,
IF($N60="Short",$W60-$Y60-$X60-$X60,
IF($N60="Options",$Y60-$W60,””))))</f>
        <v/>
      </c>
      <c r="S60" s="16" t="str">
        <f>IF(OR($R60="-",$W60="",$Y60=""),"",
IF($R60&lt;=-0.01,"", IF($N60="Long",(Q60-P60),
IF($N60="Short",(P60-Q60),
IF($N60="Options",(Q60-P60))))))</f>
        <v/>
      </c>
      <c r="T60" s="29" t="str">
        <f>IF(OR($R60="-",$W60="",$Y60=""),"",
IF($R60&gt;=0.01,"", IF($N60="Long",(Q60-P60),
IF($N60="Short",(P60-Q60),
IF($N60="Options",(Q60-P60))))))</f>
        <v/>
      </c>
      <c r="U60" s="33" t="str">
        <f>IF(OR($N60="-",$Y60="",$W60=""),"",IF($R60&lt;=-0.01,"",
IF($N60="Long",(($Y60-$W60)/$Y60),
IF($N60="Short",(($W60-$Y60)/$Y60),
IF($N60="Options",(($Y60-$W60)/$Y60))))))</f>
        <v/>
      </c>
      <c r="V60" s="50" t="str">
        <f>IF(OR($N60="-",$Y60="",$W60=""),"",IF($R60&gt;=0.01,"",IF($N60="Long",(($Y60-$W60)/$Y60),
IF($N60="Short",(($W60-$Y60)/$Y60),
IF($N60="Options",(($Y60-$W60)/$Y60))))))</f>
        <v/>
      </c>
      <c r="W60" s="26" t="str">
        <f t="shared" si="0"/>
        <v/>
      </c>
      <c r="X60" s="26">
        <v>0</v>
      </c>
      <c r="Y60" s="27" t="str">
        <f>IF(OR($N60="-",$O60="",$Q60=""),"",
IF($N60="Long",$O60*$Q60,
IF($N60="Short",$O60*$Q60,
IF($N60="Options",$O60*$Q60*100,””))))</f>
        <v/>
      </c>
      <c r="Z60" s="5" t="str">
        <f>IF(R60="","",IF(R60&gt;0,0,1))</f>
        <v/>
      </c>
      <c r="AA60" s="5" t="str">
        <f>IF(R60="","",IF(R60&lt;0,0,1))</f>
        <v/>
      </c>
    </row>
    <row r="61" spans="1:27" x14ac:dyDescent="0.25">
      <c r="A61" s="6"/>
      <c r="B61" s="12"/>
      <c r="C61" s="3"/>
      <c r="D61" s="3"/>
      <c r="E61" s="3"/>
      <c r="F61" s="3"/>
      <c r="G61" s="3"/>
      <c r="H61" s="3"/>
      <c r="I61" s="3"/>
      <c r="J61" s="3"/>
      <c r="K61" s="3"/>
      <c r="L61" s="57"/>
      <c r="M61" s="3"/>
      <c r="N61" s="4" t="s">
        <v>8</v>
      </c>
      <c r="O61" s="4"/>
      <c r="P61" s="14"/>
      <c r="Q61" s="17"/>
      <c r="R61" s="19" t="str">
        <f>IF(OR($N61="-",$W61="",$Y61=""),"",
IF($N61="Long",$Y61-$W61,
IF($N61="Short",$W61-$Y61-$X61-$X61,
IF($N61="Options",$Y61-$W61,””))))</f>
        <v/>
      </c>
      <c r="S61" s="16" t="str">
        <f>IF(OR($R61="-",$W61="",$Y61=""),"",
IF($R61&lt;=-0.01,"", IF($N61="Long",(Q61-P61),
IF($N61="Short",(P61-Q61),
IF($N61="Options",(Q61-P61))))))</f>
        <v/>
      </c>
      <c r="T61" s="29" t="str">
        <f>IF(OR($R61="-",$W61="",$Y61=""),"",
IF($R61&gt;=0.01,"", IF($N61="Long",(Q61-P61),
IF($N61="Short",(P61-Q61),
IF($N61="Options",(Q61-P61))))))</f>
        <v/>
      </c>
      <c r="U61" s="33" t="str">
        <f>IF(OR($N61="-",$Y61="",$W61=""),"",IF($R61&lt;=-0.01,"",
IF($N61="Long",(($Y61-$W61)/$Y61),
IF($N61="Short",(($W61-$Y61)/$Y61),
IF($N61="Options",(($Y61-$W61)/$Y61))))))</f>
        <v/>
      </c>
      <c r="V61" s="50" t="str">
        <f>IF(OR($N61="-",$Y61="",$W61=""),"",IF($R61&gt;=0.01,"",IF($N61="Long",(($Y61-$W61)/$Y61),
IF($N61="Short",(($W61-$Y61)/$Y61),
IF($N61="Options",(($Y61-$W61)/$Y61))))))</f>
        <v/>
      </c>
      <c r="W61" s="26" t="str">
        <f t="shared" si="0"/>
        <v/>
      </c>
      <c r="X61" s="26">
        <v>0</v>
      </c>
      <c r="Y61" s="27" t="str">
        <f>IF(OR($N61="-",$O61="",$Q61=""),"",
IF($N61="Long",$O61*$Q61,
IF($N61="Short",$O61*$Q61,
IF($N61="Options",$O61*$Q61*100,””))))</f>
        <v/>
      </c>
      <c r="Z61" s="5" t="str">
        <f>IF(R61="","",IF(R61&gt;0,0,1))</f>
        <v/>
      </c>
      <c r="AA61" s="5" t="str">
        <f>IF(R61="","",IF(R61&lt;0,0,1))</f>
        <v/>
      </c>
    </row>
    <row r="62" spans="1:27" x14ac:dyDescent="0.25">
      <c r="A62" s="6"/>
      <c r="B62" s="12"/>
      <c r="C62" s="3"/>
      <c r="D62" s="3"/>
      <c r="E62" s="3"/>
      <c r="F62" s="3"/>
      <c r="G62" s="3"/>
      <c r="H62" s="3"/>
      <c r="I62" s="3"/>
      <c r="J62" s="3"/>
      <c r="K62" s="3"/>
      <c r="L62" s="57"/>
      <c r="M62" s="3"/>
      <c r="N62" s="4" t="s">
        <v>8</v>
      </c>
      <c r="O62" s="4"/>
      <c r="P62" s="14"/>
      <c r="Q62" s="17"/>
      <c r="R62" s="19" t="str">
        <f>IF(OR($N62="-",$W62="",$Y62=""),"",
IF($N62="Long",$Y62-$W62,
IF($N62="Short",$W62-$Y62-$X62-$X62,
IF($N62="Options",$Y62-$W62,””))))</f>
        <v/>
      </c>
      <c r="S62" s="16" t="str">
        <f>IF(OR($R62="-",$W62="",$Y62=""),"",
IF($R62&lt;=-0.01,"", IF($N62="Long",(Q62-P62),
IF($N62="Short",(P62-Q62),
IF($N62="Options",(Q62-P62))))))</f>
        <v/>
      </c>
      <c r="T62" s="29" t="str">
        <f>IF(OR($R62="-",$W62="",$Y62=""),"",
IF($R62&gt;=0.01,"", IF($N62="Long",(Q62-P62),
IF($N62="Short",(P62-Q62),
IF($N62="Options",(Q62-P62))))))</f>
        <v/>
      </c>
      <c r="U62" s="33" t="str">
        <f>IF(OR($N62="-",$Y62="",$W62=""),"",IF($R62&lt;=-0.01,"",
IF($N62="Long",(($Y62-$W62)/$Y62),
IF($N62="Short",(($W62-$Y62)/$Y62),
IF($N62="Options",(($Y62-$W62)/$Y62))))))</f>
        <v/>
      </c>
      <c r="V62" s="50" t="str">
        <f>IF(OR($N62="-",$Y62="",$W62=""),"",IF($R62&gt;=0.01,"",IF($N62="Long",(($Y62-$W62)/$Y62),
IF($N62="Short",(($W62-$Y62)/$Y62),
IF($N62="Options",(($Y62-$W62)/$Y62))))))</f>
        <v/>
      </c>
      <c r="W62" s="26" t="str">
        <f t="shared" si="0"/>
        <v/>
      </c>
      <c r="X62" s="26">
        <v>0</v>
      </c>
      <c r="Y62" s="27" t="str">
        <f>IF(OR($N62="-",$O62="",$Q62=""),"",
IF($N62="Long",$O62*$Q62,
IF($N62="Short",$O62*$Q62,
IF($N62="Options",$O62*$Q62*100,””))))</f>
        <v/>
      </c>
      <c r="Z62" s="5" t="str">
        <f>IF(R62="","",IF(R62&gt;0,0,1))</f>
        <v/>
      </c>
      <c r="AA62" s="5" t="str">
        <f>IF(R62="","",IF(R62&lt;0,0,1))</f>
        <v/>
      </c>
    </row>
    <row r="63" spans="1:27" x14ac:dyDescent="0.25">
      <c r="A63" s="6"/>
      <c r="B63" s="12"/>
      <c r="C63" s="3"/>
      <c r="D63" s="3"/>
      <c r="E63" s="3"/>
      <c r="F63" s="3"/>
      <c r="G63" s="3"/>
      <c r="H63" s="3"/>
      <c r="I63" s="3"/>
      <c r="J63" s="3"/>
      <c r="K63" s="3"/>
      <c r="L63" s="57"/>
      <c r="M63" s="3"/>
      <c r="N63" s="4" t="s">
        <v>8</v>
      </c>
      <c r="O63" s="4"/>
      <c r="P63" s="14"/>
      <c r="Q63" s="17"/>
      <c r="R63" s="19" t="str">
        <f>IF(OR($N63="-",$W63="",$Y63=""),"",
IF($N63="Long",$Y63-$W63,
IF($N63="Short",$W63-$Y63-$X63-$X63,
IF($N63="Options",$Y63-$W63,””))))</f>
        <v/>
      </c>
      <c r="S63" s="16" t="str">
        <f>IF(OR($R63="-",$W63="",$Y63=""),"",
IF($R63&lt;=-0.01,"", IF($N63="Long",(Q63-P63),
IF($N63="Short",(P63-Q63),
IF($N63="Options",(Q63-P63))))))</f>
        <v/>
      </c>
      <c r="T63" s="29" t="str">
        <f>IF(OR($R63="-",$W63="",$Y63=""),"",
IF($R63&gt;=0.01,"", IF($N63="Long",(Q63-P63),
IF($N63="Short",(P63-Q63),
IF($N63="Options",(Q63-P63))))))</f>
        <v/>
      </c>
      <c r="U63" s="33" t="str">
        <f>IF(OR($N63="-",$Y63="",$W63=""),"",IF($R63&lt;=-0.01,"",
IF($N63="Long",(($Y63-$W63)/$Y63),
IF($N63="Short",(($W63-$Y63)/$Y63),
IF($N63="Options",(($Y63-$W63)/$Y63))))))</f>
        <v/>
      </c>
      <c r="V63" s="50" t="str">
        <f>IF(OR($N63="-",$Y63="",$W63=""),"",IF($R63&gt;=0.01,"",IF($N63="Long",(($Y63-$W63)/$Y63),
IF($N63="Short",(($W63-$Y63)/$Y63),
IF($N63="Options",(($Y63-$W63)/$Y63))))))</f>
        <v/>
      </c>
      <c r="W63" s="26" t="str">
        <f t="shared" si="0"/>
        <v/>
      </c>
      <c r="X63" s="26">
        <v>0</v>
      </c>
      <c r="Y63" s="27" t="str">
        <f>IF(OR($N63="-",$O63="",$Q63=""),"",
IF($N63="Long",$O63*$Q63,
IF($N63="Short",$O63*$Q63,
IF($N63="Options",$O63*$Q63*100,””))))</f>
        <v/>
      </c>
      <c r="Z63" s="5" t="str">
        <f>IF(R63="","",IF(R63&gt;0,0,1))</f>
        <v/>
      </c>
      <c r="AA63" s="5" t="str">
        <f>IF(R63="","",IF(R63&lt;0,0,1))</f>
        <v/>
      </c>
    </row>
    <row r="64" spans="1:27" x14ac:dyDescent="0.25">
      <c r="A64" s="6"/>
      <c r="B64" s="12"/>
      <c r="C64" s="3"/>
      <c r="D64" s="3"/>
      <c r="E64" s="3"/>
      <c r="F64" s="3"/>
      <c r="G64" s="3"/>
      <c r="H64" s="3"/>
      <c r="I64" s="3"/>
      <c r="J64" s="3"/>
      <c r="K64" s="3"/>
      <c r="L64" s="57"/>
      <c r="M64" s="3"/>
      <c r="N64" s="4" t="s">
        <v>8</v>
      </c>
      <c r="O64" s="4"/>
      <c r="P64" s="14"/>
      <c r="Q64" s="17"/>
      <c r="R64" s="19" t="str">
        <f>IF(OR($N64="-",$W64="",$Y64=""),"",
IF($N64="Long",$Y64-$W64,
IF($N64="Short",$W64-$Y64-$X64-$X64,
IF($N64="Options",$Y64-$W64,””))))</f>
        <v/>
      </c>
      <c r="S64" s="16" t="str">
        <f>IF(OR($R64="-",$W64="",$Y64=""),"",
IF($R64&lt;=-0.01,"", IF($N64="Long",(Q64-P64),
IF($N64="Short",(P64-Q64),
IF($N64="Options",(Q64-P64))))))</f>
        <v/>
      </c>
      <c r="T64" s="29" t="str">
        <f>IF(OR($R64="-",$W64="",$Y64=""),"",
IF($R64&gt;=0.01,"", IF($N64="Long",(Q64-P64),
IF($N64="Short",(P64-Q64),
IF($N64="Options",(Q64-P64))))))</f>
        <v/>
      </c>
      <c r="U64" s="33" t="str">
        <f>IF(OR($N64="-",$Y64="",$W64=""),"",IF($R64&lt;=-0.01,"",
IF($N64="Long",(($Y64-$W64)/$Y64),
IF($N64="Short",(($W64-$Y64)/$Y64),
IF($N64="Options",(($Y64-$W64)/$Y64))))))</f>
        <v/>
      </c>
      <c r="V64" s="50" t="str">
        <f>IF(OR($N64="-",$Y64="",$W64=""),"",IF($R64&gt;=0.01,"",IF($N64="Long",(($Y64-$W64)/$Y64),
IF($N64="Short",(($W64-$Y64)/$Y64),
IF($N64="Options",(($Y64-$W64)/$Y64))))))</f>
        <v/>
      </c>
      <c r="W64" s="26" t="str">
        <f t="shared" si="0"/>
        <v/>
      </c>
      <c r="X64" s="26">
        <v>0</v>
      </c>
      <c r="Y64" s="27" t="str">
        <f>IF(OR($N64="-",$O64="",$Q64=""),"",
IF($N64="Long",$O64*$Q64,
IF($N64="Short",$O64*$Q64,
IF($N64="Options",$O64*$Q64*100,””))))</f>
        <v/>
      </c>
      <c r="Z64" s="5" t="str">
        <f>IF(R64="","",IF(R64&gt;0,0,1))</f>
        <v/>
      </c>
      <c r="AA64" s="5" t="str">
        <f>IF(R64="","",IF(R64&lt;0,0,1))</f>
        <v/>
      </c>
    </row>
    <row r="65" spans="1:27" x14ac:dyDescent="0.25">
      <c r="A65" s="6"/>
      <c r="B65" s="12"/>
      <c r="C65" s="3"/>
      <c r="D65" s="3"/>
      <c r="E65" s="3"/>
      <c r="F65" s="3"/>
      <c r="G65" s="3"/>
      <c r="H65" s="3"/>
      <c r="I65" s="3"/>
      <c r="J65" s="3"/>
      <c r="K65" s="3"/>
      <c r="L65" s="57"/>
      <c r="M65" s="3"/>
      <c r="N65" s="4" t="s">
        <v>8</v>
      </c>
      <c r="O65" s="4"/>
      <c r="P65" s="14"/>
      <c r="Q65" s="17"/>
      <c r="R65" s="19" t="str">
        <f>IF(OR($N65="-",$W65="",$Y65=""),"",
IF($N65="Long",$Y65-$W65,
IF($N65="Short",$W65-$Y65-$X65-$X65,
IF($N65="Options",$Y65-$W65,””))))</f>
        <v/>
      </c>
      <c r="S65" s="16" t="str">
        <f>IF(OR($R65="-",$W65="",$Y65=""),"",
IF($R65&lt;=-0.01,"", IF($N65="Long",(Q65-P65),
IF($N65="Short",(P65-Q65),
IF($N65="Options",(Q65-P65))))))</f>
        <v/>
      </c>
      <c r="T65" s="29" t="str">
        <f>IF(OR($R65="-",$W65="",$Y65=""),"",
IF($R65&gt;=0.01,"", IF($N65="Long",(Q65-P65),
IF($N65="Short",(P65-Q65),
IF($N65="Options",(Q65-P65))))))</f>
        <v/>
      </c>
      <c r="U65" s="33" t="str">
        <f>IF(OR($N65="-",$Y65="",$W65=""),"",IF($R65&lt;=-0.01,"",
IF($N65="Long",(($Y65-$W65)/$Y65),
IF($N65="Short",(($W65-$Y65)/$Y65),
IF($N65="Options",(($Y65-$W65)/$Y65))))))</f>
        <v/>
      </c>
      <c r="V65" s="50" t="str">
        <f>IF(OR($N65="-",$Y65="",$W65=""),"",IF($R65&gt;=0.01,"",IF($N65="Long",(($Y65-$W65)/$Y65),
IF($N65="Short",(($W65-$Y65)/$Y65),
IF($N65="Options",(($Y65-$W65)/$Y65))))))</f>
        <v/>
      </c>
      <c r="W65" s="26" t="str">
        <f t="shared" si="0"/>
        <v/>
      </c>
      <c r="X65" s="26">
        <v>0</v>
      </c>
      <c r="Y65" s="27" t="str">
        <f>IF(OR($N65="-",$O65="",$Q65=""),"",
IF($N65="Long",$O65*$Q65,
IF($N65="Short",$O65*$Q65,
IF($N65="Options",$O65*$Q65*100,””))))</f>
        <v/>
      </c>
      <c r="Z65" s="5" t="str">
        <f>IF(R65="","",IF(R65&gt;0,0,1))</f>
        <v/>
      </c>
      <c r="AA65" s="5" t="str">
        <f>IF(R65="","",IF(R65&lt;0,0,1))</f>
        <v/>
      </c>
    </row>
    <row r="66" spans="1:27" x14ac:dyDescent="0.25">
      <c r="A66" s="6"/>
      <c r="B66" s="12"/>
      <c r="C66" s="3"/>
      <c r="D66" s="3"/>
      <c r="E66" s="3"/>
      <c r="F66" s="3"/>
      <c r="G66" s="3"/>
      <c r="H66" s="3"/>
      <c r="I66" s="3"/>
      <c r="J66" s="3"/>
      <c r="K66" s="3"/>
      <c r="L66" s="57"/>
      <c r="M66" s="3"/>
      <c r="N66" s="4" t="s">
        <v>8</v>
      </c>
      <c r="O66" s="4"/>
      <c r="P66" s="14"/>
      <c r="Q66" s="17"/>
      <c r="R66" s="19" t="str">
        <f>IF(OR($N66="-",$W66="",$Y66=""),"",
IF($N66="Long",$Y66-$W66,
IF($N66="Short",$W66-$Y66-$X66-$X66,
IF($N66="Options",$Y66-$W66,””))))</f>
        <v/>
      </c>
      <c r="S66" s="16" t="str">
        <f>IF(OR($R66="-",$W66="",$Y66=""),"",
IF($R66&lt;=-0.01,"", IF($N66="Long",(Q66-P66),
IF($N66="Short",(P66-Q66),
IF($N66="Options",(Q66-P66))))))</f>
        <v/>
      </c>
      <c r="T66" s="29" t="str">
        <f>IF(OR($R66="-",$W66="",$Y66=""),"",
IF($R66&gt;=0.01,"", IF($N66="Long",(Q66-P66),
IF($N66="Short",(P66-Q66),
IF($N66="Options",(Q66-P66))))))</f>
        <v/>
      </c>
      <c r="U66" s="33" t="str">
        <f>IF(OR($N66="-",$Y66="",$W66=""),"",IF($R66&lt;=-0.01,"",
IF($N66="Long",(($Y66-$W66)/$Y66),
IF($N66="Short",(($W66-$Y66)/$Y66),
IF($N66="Options",(($Y66-$W66)/$Y66))))))</f>
        <v/>
      </c>
      <c r="V66" s="50" t="str">
        <f>IF(OR($N66="-",$Y66="",$W66=""),"",IF($R66&gt;=0.01,"",IF($N66="Long",(($Y66-$W66)/$Y66),
IF($N66="Short",(($W66-$Y66)/$Y66),
IF($N66="Options",(($Y66-$W66)/$Y66))))))</f>
        <v/>
      </c>
      <c r="W66" s="26" t="str">
        <f t="shared" si="0"/>
        <v/>
      </c>
      <c r="X66" s="26">
        <v>0</v>
      </c>
      <c r="Y66" s="27" t="str">
        <f>IF(OR($N66="-",$O66="",$Q66=""),"",
IF($N66="Long",$O66*$Q66,
IF($N66="Short",$O66*$Q66,
IF($N66="Options",$O66*$Q66*100,””))))</f>
        <v/>
      </c>
      <c r="Z66" s="5" t="str">
        <f>IF(R66="","",IF(R66&gt;0,0,1))</f>
        <v/>
      </c>
      <c r="AA66" s="5" t="str">
        <f>IF(R66="","",IF(R66&lt;0,0,1))</f>
        <v/>
      </c>
    </row>
    <row r="67" spans="1:27" x14ac:dyDescent="0.25">
      <c r="A67" s="6"/>
      <c r="B67" s="12"/>
      <c r="C67" s="3"/>
      <c r="D67" s="3"/>
      <c r="E67" s="3"/>
      <c r="F67" s="3"/>
      <c r="G67" s="3"/>
      <c r="H67" s="3"/>
      <c r="I67" s="3"/>
      <c r="J67" s="3"/>
      <c r="K67" s="3"/>
      <c r="L67" s="57"/>
      <c r="M67" s="3"/>
      <c r="N67" s="4" t="s">
        <v>8</v>
      </c>
      <c r="O67" s="4"/>
      <c r="P67" s="14"/>
      <c r="Q67" s="17"/>
      <c r="R67" s="19" t="str">
        <f>IF(OR($N67="-",$W67="",$Y67=""),"",
IF($N67="Long",$Y67-$W67,
IF($N67="Short",$W67-$Y67-$X67-$X67,
IF($N67="Options",$Y67-$W67,””))))</f>
        <v/>
      </c>
      <c r="S67" s="16" t="str">
        <f>IF(OR($R67="-",$W67="",$Y67=""),"",
IF($R67&lt;=-0.01,"", IF($N67="Long",(Q67-P67),
IF($N67="Short",(P67-Q67),
IF($N67="Options",(Q67-P67))))))</f>
        <v/>
      </c>
      <c r="T67" s="29" t="str">
        <f>IF(OR($R67="-",$W67="",$Y67=""),"",
IF($R67&gt;=0.01,"", IF($N67="Long",(Q67-P67),
IF($N67="Short",(P67-Q67),
IF($N67="Options",(Q67-P67))))))</f>
        <v/>
      </c>
      <c r="U67" s="33" t="str">
        <f>IF(OR($N67="-",$Y67="",$W67=""),"",IF($R67&lt;=-0.01,"",
IF($N67="Long",(($Y67-$W67)/$Y67),
IF($N67="Short",(($W67-$Y67)/$Y67),
IF($N67="Options",(($Y67-$W67)/$Y67))))))</f>
        <v/>
      </c>
      <c r="V67" s="50" t="str">
        <f>IF(OR($N67="-",$Y67="",$W67=""),"",IF($R67&gt;=0.01,"",IF($N67="Long",(($Y67-$W67)/$Y67),
IF($N67="Short",(($W67-$Y67)/$Y67),
IF($N67="Options",(($Y67-$W67)/$Y67))))))</f>
        <v/>
      </c>
      <c r="W67" s="26" t="str">
        <f t="shared" si="0"/>
        <v/>
      </c>
      <c r="X67" s="26">
        <v>0</v>
      </c>
      <c r="Y67" s="27" t="str">
        <f>IF(OR($N67="-",$O67="",$Q67=""),"",
IF($N67="Long",$O67*$Q67,
IF($N67="Short",$O67*$Q67,
IF($N67="Options",$O67*$Q67*100,””))))</f>
        <v/>
      </c>
      <c r="Z67" s="5" t="str">
        <f>IF(R67="","",IF(R67&gt;0,0,1))</f>
        <v/>
      </c>
      <c r="AA67" s="5" t="str">
        <f>IF(R67="","",IF(R67&lt;0,0,1))</f>
        <v/>
      </c>
    </row>
    <row r="68" spans="1:27" x14ac:dyDescent="0.25">
      <c r="A68" s="6"/>
      <c r="B68" s="12"/>
      <c r="C68" s="3"/>
      <c r="D68" s="3"/>
      <c r="E68" s="3"/>
      <c r="F68" s="3"/>
      <c r="G68" s="3"/>
      <c r="H68" s="3"/>
      <c r="I68" s="3"/>
      <c r="J68" s="3"/>
      <c r="K68" s="3"/>
      <c r="L68" s="57"/>
      <c r="M68" s="3"/>
      <c r="N68" s="4" t="s">
        <v>8</v>
      </c>
      <c r="O68" s="4"/>
      <c r="P68" s="14"/>
      <c r="Q68" s="17"/>
      <c r="R68" s="19" t="str">
        <f>IF(OR($N68="-",$W68="",$Y68=""),"",
IF($N68="Long",$Y68-$W68,
IF($N68="Short",$W68-$Y68-$X68-$X68,
IF($N68="Options",$Y68-$W68,””))))</f>
        <v/>
      </c>
      <c r="S68" s="16" t="str">
        <f>IF(OR($R68="-",$W68="",$Y68=""),"",
IF($R68&lt;=-0.01,"", IF($N68="Long",(Q68-P68),
IF($N68="Short",(P68-Q68),
IF($N68="Options",(Q68-P68))))))</f>
        <v/>
      </c>
      <c r="T68" s="29" t="str">
        <f>IF(OR($R68="-",$W68="",$Y68=""),"",
IF($R68&gt;=0.01,"", IF($N68="Long",(Q68-P68),
IF($N68="Short",(P68-Q68),
IF($N68="Options",(Q68-P68))))))</f>
        <v/>
      </c>
      <c r="U68" s="33" t="str">
        <f>IF(OR($N68="-",$Y68="",$W68=""),"",IF($R68&lt;=-0.01,"",
IF($N68="Long",(($Y68-$W68)/$Y68),
IF($N68="Short",(($W68-$Y68)/$Y68),
IF($N68="Options",(($Y68-$W68)/$Y68))))))</f>
        <v/>
      </c>
      <c r="V68" s="50" t="str">
        <f>IF(OR($N68="-",$Y68="",$W68=""),"",IF($R68&gt;=0.01,"",IF($N68="Long",(($Y68-$W68)/$Y68),
IF($N68="Short",(($W68-$Y68)/$Y68),
IF($N68="Options",(($Y68-$W68)/$Y68))))))</f>
        <v/>
      </c>
      <c r="W68" s="26" t="str">
        <f t="shared" si="0"/>
        <v/>
      </c>
      <c r="X68" s="26">
        <v>0</v>
      </c>
      <c r="Y68" s="27" t="str">
        <f>IF(OR($N68="-",$O68="",$Q68=""),"",
IF($N68="Long",$O68*$Q68,
IF($N68="Short",$O68*$Q68,
IF($N68="Options",$O68*$Q68*100,””))))</f>
        <v/>
      </c>
      <c r="Z68" s="5" t="str">
        <f>IF(R68="","",IF(R68&gt;0,0,1))</f>
        <v/>
      </c>
      <c r="AA68" s="5" t="str">
        <f>IF(R68="","",IF(R68&lt;0,0,1))</f>
        <v/>
      </c>
    </row>
    <row r="69" spans="1:27" x14ac:dyDescent="0.25">
      <c r="A69" s="6"/>
      <c r="B69" s="12"/>
      <c r="C69" s="3"/>
      <c r="D69" s="3"/>
      <c r="E69" s="3"/>
      <c r="F69" s="3"/>
      <c r="G69" s="3"/>
      <c r="H69" s="3"/>
      <c r="I69" s="3"/>
      <c r="J69" s="3"/>
      <c r="K69" s="3"/>
      <c r="L69" s="57"/>
      <c r="M69" s="3"/>
      <c r="N69" s="4" t="s">
        <v>8</v>
      </c>
      <c r="O69" s="4"/>
      <c r="P69" s="14"/>
      <c r="Q69" s="17"/>
      <c r="R69" s="19" t="str">
        <f>IF(OR($N69="-",$W69="",$Y69=""),"",
IF($N69="Long",$Y69-$W69,
IF($N69="Short",$W69-$Y69-$X69-$X69,
IF($N69="Options",$Y69-$W69,””))))</f>
        <v/>
      </c>
      <c r="S69" s="16" t="str">
        <f>IF(OR($R69="-",$W69="",$Y69=""),"",
IF($R69&lt;=-0.01,"", IF($N69="Long",(Q69-P69),
IF($N69="Short",(P69-Q69),
IF($N69="Options",(Q69-P69))))))</f>
        <v/>
      </c>
      <c r="T69" s="29" t="str">
        <f>IF(OR($R69="-",$W69="",$Y69=""),"",
IF($R69&gt;=0.01,"", IF($N69="Long",(Q69-P69),
IF($N69="Short",(P69-Q69),
IF($N69="Options",(Q69-P69))))))</f>
        <v/>
      </c>
      <c r="U69" s="33" t="str">
        <f>IF(OR($N69="-",$Y69="",$W69=""),"",IF($R69&lt;=-0.01,"",
IF($N69="Long",(($Y69-$W69)/$Y69),
IF($N69="Short",(($W69-$Y69)/$Y69),
IF($N69="Options",(($Y69-$W69)/$Y69))))))</f>
        <v/>
      </c>
      <c r="V69" s="50" t="str">
        <f>IF(OR($N69="-",$Y69="",$W69=""),"",IF($R69&gt;=0.01,"",IF($N69="Long",(($Y69-$W69)/$Y69),
IF($N69="Short",(($W69-$Y69)/$Y69),
IF($N69="Options",(($Y69-$W69)/$Y69))))))</f>
        <v/>
      </c>
      <c r="W69" s="26" t="str">
        <f t="shared" si="0"/>
        <v/>
      </c>
      <c r="X69" s="26">
        <v>0</v>
      </c>
      <c r="Y69" s="27" t="str">
        <f>IF(OR($N69="-",$O69="",$Q69=""),"",
IF($N69="Long",$O69*$Q69,
IF($N69="Short",$O69*$Q69,
IF($N69="Options",$O69*$Q69*100,””))))</f>
        <v/>
      </c>
      <c r="Z69" s="5" t="str">
        <f>IF(R69="","",IF(R69&gt;0,0,1))</f>
        <v/>
      </c>
      <c r="AA69" s="5" t="str">
        <f>IF(R69="","",IF(R69&lt;0,0,1))</f>
        <v/>
      </c>
    </row>
    <row r="70" spans="1:27" x14ac:dyDescent="0.25">
      <c r="A70" s="6"/>
      <c r="B70" s="12"/>
      <c r="C70" s="3"/>
      <c r="D70" s="3"/>
      <c r="E70" s="3"/>
      <c r="F70" s="3"/>
      <c r="G70" s="3"/>
      <c r="H70" s="3"/>
      <c r="I70" s="3"/>
      <c r="J70" s="3"/>
      <c r="K70" s="3"/>
      <c r="L70" s="57"/>
      <c r="M70" s="3"/>
      <c r="N70" s="4" t="s">
        <v>8</v>
      </c>
      <c r="O70" s="4"/>
      <c r="P70" s="14"/>
      <c r="Q70" s="17"/>
      <c r="R70" s="19" t="str">
        <f>IF(OR($N70="-",$W70="",$Y70=""),"",
IF($N70="Long",$Y70-$W70,
IF($N70="Short",$W70-$Y70-$X70-$X70,
IF($N70="Options",$Y70-$W70,””))))</f>
        <v/>
      </c>
      <c r="S70" s="16" t="str">
        <f>IF(OR($R70="-",$W70="",$Y70=""),"",
IF($R70&lt;=-0.01,"", IF($N70="Long",(Q70-P70),
IF($N70="Short",(P70-Q70),
IF($N70="Options",(Q70-P70))))))</f>
        <v/>
      </c>
      <c r="T70" s="29" t="str">
        <f>IF(OR($R70="-",$W70="",$Y70=""),"",
IF($R70&gt;=0.01,"", IF($N70="Long",(Q70-P70),
IF($N70="Short",(P70-Q70),
IF($N70="Options",(Q70-P70))))))</f>
        <v/>
      </c>
      <c r="U70" s="33" t="str">
        <f>IF(OR($N70="-",$Y70="",$W70=""),"",IF($R70&lt;=-0.01,"",
IF($N70="Long",(($Y70-$W70)/$Y70),
IF($N70="Short",(($W70-$Y70)/$Y70),
IF($N70="Options",(($Y70-$W70)/$Y70))))))</f>
        <v/>
      </c>
      <c r="V70" s="50" t="str">
        <f>IF(OR($N70="-",$Y70="",$W70=""),"",IF($R70&gt;=0.01,"",IF($N70="Long",(($Y70-$W70)/$Y70),
IF($N70="Short",(($W70-$Y70)/$Y70),
IF($N70="Options",(($Y70-$W70)/$Y70))))))</f>
        <v/>
      </c>
      <c r="W70" s="26" t="str">
        <f t="shared" si="0"/>
        <v/>
      </c>
      <c r="X70" s="26">
        <v>0</v>
      </c>
      <c r="Y70" s="27" t="str">
        <f>IF(OR($N70="-",$O70="",$Q70=""),"",
IF($N70="Long",$O70*$Q70,
IF($N70="Short",$O70*$Q70,
IF($N70="Options",$O70*$Q70*100,””))))</f>
        <v/>
      </c>
      <c r="Z70" s="5" t="str">
        <f>IF(R70="","",IF(R70&gt;0,0,1))</f>
        <v/>
      </c>
      <c r="AA70" s="5" t="str">
        <f>IF(R70="","",IF(R70&lt;0,0,1))</f>
        <v/>
      </c>
    </row>
    <row r="71" spans="1:27" x14ac:dyDescent="0.25">
      <c r="A71" s="6"/>
      <c r="B71" s="12"/>
      <c r="C71" s="3"/>
      <c r="D71" s="3"/>
      <c r="E71" s="3"/>
      <c r="F71" s="3"/>
      <c r="G71" s="3"/>
      <c r="H71" s="3"/>
      <c r="I71" s="3"/>
      <c r="J71" s="3"/>
      <c r="K71" s="3"/>
      <c r="L71" s="57"/>
      <c r="M71" s="3"/>
      <c r="N71" s="4" t="s">
        <v>8</v>
      </c>
      <c r="O71" s="4"/>
      <c r="P71" s="14"/>
      <c r="Q71" s="17"/>
      <c r="R71" s="19" t="str">
        <f>IF(OR($N71="-",$W71="",$Y71=""),"",
IF($N71="Long",$Y71-$W71,
IF($N71="Short",$W71-$Y71-$X71-$X71,
IF($N71="Options",$Y71-$W71,””))))</f>
        <v/>
      </c>
      <c r="S71" s="16" t="str">
        <f>IF(OR($R71="-",$W71="",$Y71=""),"",
IF($R71&lt;=-0.01,"", IF($N71="Long",(Q71-P71),
IF($N71="Short",(P71-Q71),
IF($N71="Options",(Q71-P71))))))</f>
        <v/>
      </c>
      <c r="T71" s="29" t="str">
        <f>IF(OR($R71="-",$W71="",$Y71=""),"",
IF($R71&gt;=0.01,"", IF($N71="Long",(Q71-P71),
IF($N71="Short",(P71-Q71),
IF($N71="Options",(Q71-P71))))))</f>
        <v/>
      </c>
      <c r="U71" s="33" t="str">
        <f>IF(OR($N71="-",$Y71="",$W71=""),"",IF($R71&lt;=-0.01,"",
IF($N71="Long",(($Y71-$W71)/$Y71),
IF($N71="Short",(($W71-$Y71)/$Y71),
IF($N71="Options",(($Y71-$W71)/$Y71))))))</f>
        <v/>
      </c>
      <c r="V71" s="50" t="str">
        <f>IF(OR($N71="-",$Y71="",$W71=""),"",IF($R71&gt;=0.01,"",IF($N71="Long",(($Y71-$W71)/$Y71),
IF($N71="Short",(($W71-$Y71)/$Y71),
IF($N71="Options",(($Y71-$W71)/$Y71))))))</f>
        <v/>
      </c>
      <c r="W71" s="26" t="str">
        <f t="shared" si="0"/>
        <v/>
      </c>
      <c r="X71" s="26">
        <v>0</v>
      </c>
      <c r="Y71" s="27" t="str">
        <f>IF(OR($N71="-",$O71="",$Q71=""),"",
IF($N71="Long",$O71*$Q71,
IF($N71="Short",$O71*$Q71,
IF($N71="Options",$O71*$Q71*100,””))))</f>
        <v/>
      </c>
      <c r="Z71" s="5" t="str">
        <f>IF(R71="","",IF(R71&gt;0,0,1))</f>
        <v/>
      </c>
      <c r="AA71" s="5" t="str">
        <f>IF(R71="","",IF(R71&lt;0,0,1))</f>
        <v/>
      </c>
    </row>
    <row r="72" spans="1:27" x14ac:dyDescent="0.25">
      <c r="A72" s="6"/>
      <c r="B72" s="12"/>
      <c r="C72" s="3"/>
      <c r="D72" s="3"/>
      <c r="E72" s="3"/>
      <c r="F72" s="3"/>
      <c r="G72" s="3"/>
      <c r="H72" s="3"/>
      <c r="I72" s="3"/>
      <c r="J72" s="3"/>
      <c r="K72" s="3"/>
      <c r="L72" s="57"/>
      <c r="M72" s="3"/>
      <c r="N72" s="4" t="s">
        <v>8</v>
      </c>
      <c r="O72" s="4"/>
      <c r="P72" s="14"/>
      <c r="Q72" s="17"/>
      <c r="R72" s="19" t="str">
        <f>IF(OR($N72="-",$W72="",$Y72=""),"",
IF($N72="Long",$Y72-$W72,
IF($N72="Short",$W72-$Y72-$X72-$X72,
IF($N72="Options",$Y72-$W72,””))))</f>
        <v/>
      </c>
      <c r="S72" s="16" t="str">
        <f>IF(OR($R72="-",$W72="",$Y72=""),"",
IF($R72&lt;=-0.01,"", IF($N72="Long",(Q72-P72),
IF($N72="Short",(P72-Q72),
IF($N72="Options",(Q72-P72))))))</f>
        <v/>
      </c>
      <c r="T72" s="29" t="str">
        <f>IF(OR($R72="-",$W72="",$Y72=""),"",
IF($R72&gt;=0.01,"", IF($N72="Long",(Q72-P72),
IF($N72="Short",(P72-Q72),
IF($N72="Options",(Q72-P72))))))</f>
        <v/>
      </c>
      <c r="U72" s="33" t="str">
        <f>IF(OR($N72="-",$Y72="",$W72=""),"",IF($R72&lt;=-0.01,"",
IF($N72="Long",(($Y72-$W72)/$Y72),
IF($N72="Short",(($W72-$Y72)/$Y72),
IF($N72="Options",(($Y72-$W72)/$Y72))))))</f>
        <v/>
      </c>
      <c r="V72" s="50" t="str">
        <f>IF(OR($N72="-",$Y72="",$W72=""),"",IF($R72&gt;=0.01,"",IF($N72="Long",(($Y72-$W72)/$Y72),
IF($N72="Short",(($W72-$Y72)/$Y72),
IF($N72="Options",(($Y72-$W72)/$Y72))))))</f>
        <v/>
      </c>
      <c r="W72" s="26" t="str">
        <f t="shared" si="0"/>
        <v/>
      </c>
      <c r="X72" s="26">
        <v>0</v>
      </c>
      <c r="Y72" s="27" t="str">
        <f>IF(OR($N72="-",$O72="",$Q72=""),"",
IF($N72="Long",$O72*$Q72,
IF($N72="Short",$O72*$Q72,
IF($N72="Options",$O72*$Q72*100,””))))</f>
        <v/>
      </c>
      <c r="Z72" s="5" t="str">
        <f>IF(R72="","",IF(R72&gt;0,0,1))</f>
        <v/>
      </c>
      <c r="AA72" s="5" t="str">
        <f>IF(R72="","",IF(R72&lt;0,0,1))</f>
        <v/>
      </c>
    </row>
    <row r="73" spans="1:27" x14ac:dyDescent="0.25">
      <c r="A73" s="6"/>
      <c r="B73" s="12"/>
      <c r="C73" s="3"/>
      <c r="D73" s="3"/>
      <c r="E73" s="3"/>
      <c r="F73" s="3"/>
      <c r="G73" s="3"/>
      <c r="H73" s="3"/>
      <c r="I73" s="3"/>
      <c r="J73" s="3"/>
      <c r="K73" s="3"/>
      <c r="L73" s="57"/>
      <c r="M73" s="3"/>
      <c r="N73" s="4" t="s">
        <v>8</v>
      </c>
      <c r="O73" s="4"/>
      <c r="P73" s="14"/>
      <c r="Q73" s="17"/>
      <c r="R73" s="19" t="str">
        <f>IF(OR($N73="-",$W73="",$Y73=""),"",
IF($N73="Long",$Y73-$W73,
IF($N73="Short",$W73-$Y73-$X73-$X73,
IF($N73="Options",$Y73-$W73,””))))</f>
        <v/>
      </c>
      <c r="S73" s="16" t="str">
        <f>IF(OR($R73="-",$W73="",$Y73=""),"",
IF($R73&lt;=-0.01,"", IF($N73="Long",(Q73-P73),
IF($N73="Short",(P73-Q73),
IF($N73="Options",(Q73-P73))))))</f>
        <v/>
      </c>
      <c r="T73" s="29" t="str">
        <f>IF(OR($R73="-",$W73="",$Y73=""),"",
IF($R73&gt;=0.01,"", IF($N73="Long",(Q73-P73),
IF($N73="Short",(P73-Q73),
IF($N73="Options",(Q73-P73))))))</f>
        <v/>
      </c>
      <c r="U73" s="33" t="str">
        <f>IF(OR($N73="-",$Y73="",$W73=""),"",IF($R73&lt;=-0.01,"",
IF($N73="Long",(($Y73-$W73)/$Y73),
IF($N73="Short",(($W73-$Y73)/$Y73),
IF($N73="Options",(($Y73-$W73)/$Y73))))))</f>
        <v/>
      </c>
      <c r="V73" s="50" t="str">
        <f>IF(OR($N73="-",$Y73="",$W73=""),"",IF($R73&gt;=0.01,"",IF($N73="Long",(($Y73-$W73)/$Y73),
IF($N73="Short",(($W73-$Y73)/$Y73),
IF($N73="Options",(($Y73-$W73)/$Y73))))))</f>
        <v/>
      </c>
      <c r="W73" s="26" t="str">
        <f t="shared" si="0"/>
        <v/>
      </c>
      <c r="X73" s="26">
        <v>0</v>
      </c>
      <c r="Y73" s="27" t="str">
        <f>IF(OR($N73="-",$O73="",$Q73=""),"",
IF($N73="Long",$O73*$Q73,
IF($N73="Short",$O73*$Q73,
IF($N73="Options",$O73*$Q73*100,””))))</f>
        <v/>
      </c>
      <c r="Z73" s="5" t="str">
        <f>IF(R73="","",IF(R73&gt;0,0,1))</f>
        <v/>
      </c>
      <c r="AA73" s="5" t="str">
        <f>IF(R73="","",IF(R73&lt;0,0,1))</f>
        <v/>
      </c>
    </row>
    <row r="74" spans="1:27" x14ac:dyDescent="0.25">
      <c r="A74" s="6"/>
      <c r="B74" s="12"/>
      <c r="C74" s="3"/>
      <c r="D74" s="3"/>
      <c r="E74" s="3"/>
      <c r="F74" s="3"/>
      <c r="G74" s="3"/>
      <c r="H74" s="3"/>
      <c r="I74" s="3"/>
      <c r="J74" s="3"/>
      <c r="K74" s="3"/>
      <c r="L74" s="57"/>
      <c r="M74" s="3"/>
      <c r="N74" s="4" t="s">
        <v>8</v>
      </c>
      <c r="O74" s="4"/>
      <c r="P74" s="14"/>
      <c r="Q74" s="17"/>
      <c r="R74" s="19" t="str">
        <f>IF(OR($N74="-",$W74="",$Y74=""),"",
IF($N74="Long",$Y74-$W74,
IF($N74="Short",$W74-$Y74-$X74-$X74,
IF($N74="Options",$Y74-$W74,””))))</f>
        <v/>
      </c>
      <c r="S74" s="16" t="str">
        <f>IF(OR($R74="-",$W74="",$Y74=""),"",
IF($R74&lt;=-0.01,"", IF($N74="Long",(Q74-P74),
IF($N74="Short",(P74-Q74),
IF($N74="Options",(Q74-P74))))))</f>
        <v/>
      </c>
      <c r="T74" s="29" t="str">
        <f>IF(OR($R74="-",$W74="",$Y74=""),"",
IF($R74&gt;=0.01,"", IF($N74="Long",(Q74-P74),
IF($N74="Short",(P74-Q74),
IF($N74="Options",(Q74-P74))))))</f>
        <v/>
      </c>
      <c r="U74" s="33" t="str">
        <f>IF(OR($N74="-",$Y74="",$W74=""),"",IF($R74&lt;=-0.01,"",
IF($N74="Long",(($Y74-$W74)/$Y74),
IF($N74="Short",(($W74-$Y74)/$Y74),
IF($N74="Options",(($Y74-$W74)/$Y74))))))</f>
        <v/>
      </c>
      <c r="V74" s="50" t="str">
        <f>IF(OR($N74="-",$Y74="",$W74=""),"",IF($R74&gt;=0.01,"",IF($N74="Long",(($Y74-$W74)/$Y74),
IF($N74="Short",(($W74-$Y74)/$Y74),
IF($N74="Options",(($Y74-$W74)/$Y74))))))</f>
        <v/>
      </c>
      <c r="W74" s="26" t="str">
        <f t="shared" si="0"/>
        <v/>
      </c>
      <c r="X74" s="26">
        <v>0</v>
      </c>
      <c r="Y74" s="27" t="str">
        <f>IF(OR($N74="-",$O74="",$Q74=""),"",
IF($N74="Long",$O74*$Q74,
IF($N74="Short",$O74*$Q74,
IF($N74="Options",$O74*$Q74*100,””))))</f>
        <v/>
      </c>
      <c r="Z74" s="5" t="str">
        <f>IF(R74="","",IF(R74&gt;0,0,1))</f>
        <v/>
      </c>
      <c r="AA74" s="5" t="str">
        <f>IF(R74="","",IF(R74&lt;0,0,1))</f>
        <v/>
      </c>
    </row>
    <row r="75" spans="1:27" x14ac:dyDescent="0.25">
      <c r="A75" s="6"/>
      <c r="B75" s="12"/>
      <c r="C75" s="3"/>
      <c r="D75" s="3"/>
      <c r="E75" s="3"/>
      <c r="F75" s="3"/>
      <c r="G75" s="3"/>
      <c r="H75" s="3"/>
      <c r="I75" s="3"/>
      <c r="J75" s="3"/>
      <c r="K75" s="3"/>
      <c r="L75" s="57"/>
      <c r="M75" s="3"/>
      <c r="N75" s="4" t="s">
        <v>8</v>
      </c>
      <c r="O75" s="4"/>
      <c r="P75" s="14"/>
      <c r="Q75" s="17"/>
      <c r="R75" s="19" t="str">
        <f>IF(OR($N75="-",$W75="",$Y75=""),"",
IF($N75="Long",$Y75-$W75,
IF($N75="Short",$W75-$Y75-$X75-$X75,
IF($N75="Options",$Y75-$W75,””))))</f>
        <v/>
      </c>
      <c r="S75" s="16" t="str">
        <f>IF(OR($R75="-",$W75="",$Y75=""),"",
IF($R75&lt;=-0.01,"", IF($N75="Long",(Q75-P75),
IF($N75="Short",(P75-Q75),
IF($N75="Options",(Q75-P75))))))</f>
        <v/>
      </c>
      <c r="T75" s="29" t="str">
        <f>IF(OR($R75="-",$W75="",$Y75=""),"",
IF($R75&gt;=0.01,"", IF($N75="Long",(Q75-P75),
IF($N75="Short",(P75-Q75),
IF($N75="Options",(Q75-P75))))))</f>
        <v/>
      </c>
      <c r="U75" s="33" t="str">
        <f>IF(OR($N75="-",$Y75="",$W75=""),"",IF($R75&lt;=-0.01,"",
IF($N75="Long",(($Y75-$W75)/$Y75),
IF($N75="Short",(($W75-$Y75)/$Y75),
IF($N75="Options",(($Y75-$W75)/$Y75))))))</f>
        <v/>
      </c>
      <c r="V75" s="50" t="str">
        <f>IF(OR($N75="-",$Y75="",$W75=""),"",IF($R75&gt;=0.01,"",IF($N75="Long",(($Y75-$W75)/$Y75),
IF($N75="Short",(($W75-$Y75)/$Y75),
IF($N75="Options",(($Y75-$W75)/$Y75))))))</f>
        <v/>
      </c>
      <c r="W75" s="26" t="str">
        <f t="shared" si="0"/>
        <v/>
      </c>
      <c r="X75" s="26">
        <v>0</v>
      </c>
      <c r="Y75" s="27" t="str">
        <f>IF(OR($N75="-",$O75="",$Q75=""),"",
IF($N75="Long",$O75*$Q75,
IF($N75="Short",$O75*$Q75,
IF($N75="Options",$O75*$Q75*100,””))))</f>
        <v/>
      </c>
      <c r="Z75" s="5" t="str">
        <f>IF(R75="","",IF(R75&gt;0,0,1))</f>
        <v/>
      </c>
      <c r="AA75" s="5" t="str">
        <f>IF(R75="","",IF(R75&lt;0,0,1))</f>
        <v/>
      </c>
    </row>
    <row r="76" spans="1:27" x14ac:dyDescent="0.25">
      <c r="A76" s="6"/>
      <c r="B76" s="12"/>
      <c r="C76" s="3"/>
      <c r="D76" s="3"/>
      <c r="E76" s="3"/>
      <c r="F76" s="3"/>
      <c r="G76" s="3"/>
      <c r="H76" s="3"/>
      <c r="I76" s="3"/>
      <c r="J76" s="3"/>
      <c r="K76" s="3"/>
      <c r="L76" s="57"/>
      <c r="M76" s="3"/>
      <c r="N76" s="4" t="s">
        <v>8</v>
      </c>
      <c r="O76" s="4"/>
      <c r="P76" s="14"/>
      <c r="Q76" s="17"/>
      <c r="R76" s="19" t="str">
        <f>IF(OR($N76="-",$W76="",$Y76=""),"",
IF($N76="Long",$Y76-$W76,
IF($N76="Short",$W76-$Y76-$X76-$X76,
IF($N76="Options",$Y76-$W76,””))))</f>
        <v/>
      </c>
      <c r="S76" s="16" t="str">
        <f>IF(OR($R76="-",$W76="",$Y76=""),"",
IF($R76&lt;=-0.01,"", IF($N76="Long",(Q76-P76),
IF($N76="Short",(P76-Q76),
IF($N76="Options",(Q76-P76))))))</f>
        <v/>
      </c>
      <c r="T76" s="29" t="str">
        <f>IF(OR($R76="-",$W76="",$Y76=""),"",
IF($R76&gt;=0.01,"", IF($N76="Long",(Q76-P76),
IF($N76="Short",(P76-Q76),
IF($N76="Options",(Q76-P76))))))</f>
        <v/>
      </c>
      <c r="U76" s="33" t="str">
        <f>IF(OR($N76="-",$Y76="",$W76=""),"",IF($R76&lt;=-0.01,"",
IF($N76="Long",(($Y76-$W76)/$Y76),
IF($N76="Short",(($W76-$Y76)/$Y76),
IF($N76="Options",(($Y76-$W76)/$Y76))))))</f>
        <v/>
      </c>
      <c r="V76" s="50" t="str">
        <f>IF(OR($N76="-",$Y76="",$W76=""),"",IF($R76&gt;=0.01,"",IF($N76="Long",(($Y76-$W76)/$Y76),
IF($N76="Short",(($W76-$Y76)/$Y76),
IF($N76="Options",(($Y76-$W76)/$Y76))))))</f>
        <v/>
      </c>
      <c r="W76" s="26" t="str">
        <f t="shared" si="0"/>
        <v/>
      </c>
      <c r="X76" s="26">
        <v>0</v>
      </c>
      <c r="Y76" s="27" t="str">
        <f>IF(OR($N76="-",$O76="",$Q76=""),"",
IF($N76="Long",$O76*$Q76,
IF($N76="Short",$O76*$Q76,
IF($N76="Options",$O76*$Q76*100,””))))</f>
        <v/>
      </c>
      <c r="Z76" s="5" t="str">
        <f>IF(R76="","",IF(R76&gt;0,0,1))</f>
        <v/>
      </c>
      <c r="AA76" s="5" t="str">
        <f>IF(R76="","",IF(R76&lt;0,0,1))</f>
        <v/>
      </c>
    </row>
    <row r="77" spans="1:27" x14ac:dyDescent="0.25">
      <c r="A77" s="6"/>
      <c r="B77" s="12"/>
      <c r="C77" s="3"/>
      <c r="D77" s="3"/>
      <c r="E77" s="3"/>
      <c r="F77" s="3"/>
      <c r="G77" s="3"/>
      <c r="H77" s="3"/>
      <c r="I77" s="3"/>
      <c r="J77" s="3"/>
      <c r="K77" s="3"/>
      <c r="L77" s="57"/>
      <c r="M77" s="3"/>
      <c r="N77" s="4" t="s">
        <v>8</v>
      </c>
      <c r="O77" s="4"/>
      <c r="P77" s="14"/>
      <c r="Q77" s="17"/>
      <c r="R77" s="19" t="str">
        <f>IF(OR($N77="-",$W77="",$Y77=""),"",
IF($N77="Long",$Y77-$W77,
IF($N77="Short",$W77-$Y77-$X77-$X77,
IF($N77="Options",$Y77-$W77,””))))</f>
        <v/>
      </c>
      <c r="S77" s="16" t="str">
        <f>IF(OR($R77="-",$W77="",$Y77=""),"",
IF($R77&lt;=-0.01,"", IF($N77="Long",(Q77-P77),
IF($N77="Short",(P77-Q77),
IF($N77="Options",(Q77-P77))))))</f>
        <v/>
      </c>
      <c r="T77" s="29" t="str">
        <f>IF(OR($R77="-",$W77="",$Y77=""),"",
IF($R77&gt;=0.01,"", IF($N77="Long",(Q77-P77),
IF($N77="Short",(P77-Q77),
IF($N77="Options",(Q77-P77))))))</f>
        <v/>
      </c>
      <c r="U77" s="33" t="str">
        <f>IF(OR($N77="-",$Y77="",$W77=""),"",IF($R77&lt;=-0.01,"",
IF($N77="Long",(($Y77-$W77)/$Y77),
IF($N77="Short",(($W77-$Y77)/$Y77),
IF($N77="Options",(($Y77-$W77)/$Y77))))))</f>
        <v/>
      </c>
      <c r="V77" s="50" t="str">
        <f>IF(OR($N77="-",$Y77="",$W77=""),"",IF($R77&gt;=0.01,"",IF($N77="Long",(($Y77-$W77)/$Y77),
IF($N77="Short",(($W77-$Y77)/$Y77),
IF($N77="Options",(($Y77-$W77)/$Y77))))))</f>
        <v/>
      </c>
      <c r="W77" s="26" t="str">
        <f t="shared" si="0"/>
        <v/>
      </c>
      <c r="X77" s="26">
        <v>0</v>
      </c>
      <c r="Y77" s="27" t="str">
        <f>IF(OR($N77="-",$O77="",$Q77=""),"",
IF($N77="Long",$O77*$Q77,
IF($N77="Short",$O77*$Q77,
IF($N77="Options",$O77*$Q77*100,””))))</f>
        <v/>
      </c>
      <c r="Z77" s="5" t="str">
        <f>IF(R77="","",IF(R77&gt;0,0,1))</f>
        <v/>
      </c>
      <c r="AA77" s="5" t="str">
        <f>IF(R77="","",IF(R77&lt;0,0,1))</f>
        <v/>
      </c>
    </row>
    <row r="78" spans="1:27" x14ac:dyDescent="0.25">
      <c r="A78" s="6"/>
      <c r="B78" s="12"/>
      <c r="C78" s="3"/>
      <c r="D78" s="3"/>
      <c r="E78" s="3"/>
      <c r="F78" s="3"/>
      <c r="G78" s="3"/>
      <c r="H78" s="3"/>
      <c r="I78" s="3"/>
      <c r="J78" s="3"/>
      <c r="K78" s="3"/>
      <c r="L78" s="57"/>
      <c r="M78" s="3"/>
      <c r="N78" s="4" t="s">
        <v>8</v>
      </c>
      <c r="O78" s="4"/>
      <c r="P78" s="14"/>
      <c r="Q78" s="17"/>
      <c r="R78" s="19" t="str">
        <f>IF(OR($N78="-",$W78="",$Y78=""),"",
IF($N78="Long",$Y78-$W78,
IF($N78="Short",$W78-$Y78-$X78-$X78,
IF($N78="Options",$Y78-$W78,””))))</f>
        <v/>
      </c>
      <c r="S78" s="16" t="str">
        <f>IF(OR($R78="-",$W78="",$Y78=""),"",
IF($R78&lt;=-0.01,"", IF($N78="Long",(Q78-P78),
IF($N78="Short",(P78-Q78),
IF($N78="Options",(Q78-P78))))))</f>
        <v/>
      </c>
      <c r="T78" s="29" t="str">
        <f>IF(OR($R78="-",$W78="",$Y78=""),"",
IF($R78&gt;=0.01,"", IF($N78="Long",(Q78-P78),
IF($N78="Short",(P78-Q78),
IF($N78="Options",(Q78-P78))))))</f>
        <v/>
      </c>
      <c r="U78" s="33" t="str">
        <f>IF(OR($N78="-",$Y78="",$W78=""),"",IF($R78&lt;=-0.01,"",
IF($N78="Long",(($Y78-$W78)/$Y78),
IF($N78="Short",(($W78-$Y78)/$Y78),
IF($N78="Options",(($Y78-$W78)/$Y78))))))</f>
        <v/>
      </c>
      <c r="V78" s="50" t="str">
        <f>IF(OR($N78="-",$Y78="",$W78=""),"",IF($R78&gt;=0.01,"",IF($N78="Long",(($Y78-$W78)/$Y78),
IF($N78="Short",(($W78-$Y78)/$Y78),
IF($N78="Options",(($Y78-$W78)/$Y78))))))</f>
        <v/>
      </c>
      <c r="W78" s="26" t="str">
        <f t="shared" si="0"/>
        <v/>
      </c>
      <c r="X78" s="26">
        <v>0</v>
      </c>
      <c r="Y78" s="27" t="str">
        <f>IF(OR($N78="-",$O78="",$Q78=""),"",
IF($N78="Long",$O78*$Q78,
IF($N78="Short",$O78*$Q78,
IF($N78="Options",$O78*$Q78*100,””))))</f>
        <v/>
      </c>
      <c r="Z78" s="5" t="str">
        <f>IF(R78="","",IF(R78&gt;0,0,1))</f>
        <v/>
      </c>
      <c r="AA78" s="5" t="str">
        <f>IF(R78="","",IF(R78&lt;0,0,1))</f>
        <v/>
      </c>
    </row>
    <row r="79" spans="1:27" x14ac:dyDescent="0.25">
      <c r="A79" s="6"/>
      <c r="B79" s="12"/>
      <c r="C79" s="3"/>
      <c r="D79" s="3"/>
      <c r="E79" s="3"/>
      <c r="F79" s="3"/>
      <c r="G79" s="3"/>
      <c r="H79" s="3"/>
      <c r="I79" s="3"/>
      <c r="J79" s="3"/>
      <c r="K79" s="3"/>
      <c r="L79" s="57"/>
      <c r="M79" s="3"/>
      <c r="N79" s="4" t="s">
        <v>8</v>
      </c>
      <c r="O79" s="4"/>
      <c r="P79" s="14"/>
      <c r="Q79" s="17"/>
      <c r="R79" s="19" t="str">
        <f>IF(OR($N79="-",$W79="",$Y79=""),"",
IF($N79="Long",$Y79-$W79,
IF($N79="Short",$W79-$Y79-$X79-$X79,
IF($N79="Options",$Y79-$W79,””))))</f>
        <v/>
      </c>
      <c r="S79" s="16" t="str">
        <f>IF(OR($R79="-",$W79="",$Y79=""),"",
IF($R79&lt;=-0.01,"", IF($N79="Long",(Q79-P79),
IF($N79="Short",(P79-Q79),
IF($N79="Options",(Q79-P79))))))</f>
        <v/>
      </c>
      <c r="T79" s="29" t="str">
        <f>IF(OR($R79="-",$W79="",$Y79=""),"",
IF($R79&gt;=0.01,"", IF($N79="Long",(Q79-P79),
IF($N79="Short",(P79-Q79),
IF($N79="Options",(Q79-P79))))))</f>
        <v/>
      </c>
      <c r="U79" s="33" t="str">
        <f>IF(OR($N79="-",$Y79="",$W79=""),"",IF($R79&lt;=-0.01,"",
IF($N79="Long",(($Y79-$W79)/$Y79),
IF($N79="Short",(($W79-$Y79)/$Y79),
IF($N79="Options",(($Y79-$W79)/$Y79))))))</f>
        <v/>
      </c>
      <c r="V79" s="50" t="str">
        <f>IF(OR($N79="-",$Y79="",$W79=""),"",IF($R79&gt;=0.01,"",IF($N79="Long",(($Y79-$W79)/$Y79),
IF($N79="Short",(($W79-$Y79)/$Y79),
IF($N79="Options",(($Y79-$W79)/$Y79))))))</f>
        <v/>
      </c>
      <c r="W79" s="26" t="str">
        <f t="shared" si="0"/>
        <v/>
      </c>
      <c r="X79" s="26">
        <v>0</v>
      </c>
      <c r="Y79" s="27" t="str">
        <f>IF(OR($N79="-",$O79="",$Q79=""),"",
IF($N79="Long",$O79*$Q79,
IF($N79="Short",$O79*$Q79,
IF($N79="Options",$O79*$Q79*100,””))))</f>
        <v/>
      </c>
      <c r="Z79" s="5" t="str">
        <f>IF(R79="","",IF(R79&gt;0,0,1))</f>
        <v/>
      </c>
      <c r="AA79" s="5" t="str">
        <f>IF(R79="","",IF(R79&lt;0,0,1))</f>
        <v/>
      </c>
    </row>
    <row r="80" spans="1:27" x14ac:dyDescent="0.25">
      <c r="A80" s="6"/>
      <c r="B80" s="12"/>
      <c r="C80" s="3"/>
      <c r="D80" s="3"/>
      <c r="E80" s="3"/>
      <c r="F80" s="3"/>
      <c r="G80" s="3"/>
      <c r="H80" s="3"/>
      <c r="I80" s="3"/>
      <c r="J80" s="3"/>
      <c r="K80" s="3"/>
      <c r="L80" s="57"/>
      <c r="M80" s="3"/>
      <c r="N80" s="4" t="s">
        <v>8</v>
      </c>
      <c r="O80" s="4"/>
      <c r="P80" s="14"/>
      <c r="Q80" s="17"/>
      <c r="R80" s="19" t="str">
        <f>IF(OR($N80="-",$W80="",$Y80=""),"",
IF($N80="Long",$Y80-$W80,
IF($N80="Short",$W80-$Y80-$X80-$X80,
IF($N80="Options",$Y80-$W80,””))))</f>
        <v/>
      </c>
      <c r="S80" s="16" t="str">
        <f>IF(OR($R80="-",$W80="",$Y80=""),"",
IF($R80&lt;=-0.01,"", IF($N80="Long",(Q80-P80),
IF($N80="Short",(P80-Q80),
IF($N80="Options",(Q80-P80))))))</f>
        <v/>
      </c>
      <c r="T80" s="29" t="str">
        <f>IF(OR($R80="-",$W80="",$Y80=""),"",
IF($R80&gt;=0.01,"", IF($N80="Long",(Q80-P80),
IF($N80="Short",(P80-Q80),
IF($N80="Options",(Q80-P80))))))</f>
        <v/>
      </c>
      <c r="U80" s="33" t="str">
        <f>IF(OR($N80="-",$Y80="",$W80=""),"",IF($R80&lt;=-0.01,"",
IF($N80="Long",(($Y80-$W80)/$Y80),
IF($N80="Short",(($W80-$Y80)/$Y80),
IF($N80="Options",(($Y80-$W80)/$Y80))))))</f>
        <v/>
      </c>
      <c r="V80" s="50" t="str">
        <f>IF(OR($N80="-",$Y80="",$W80=""),"",IF($R80&gt;=0.01,"",IF($N80="Long",(($Y80-$W80)/$Y80),
IF($N80="Short",(($W80-$Y80)/$Y80),
IF($N80="Options",(($Y80-$W80)/$Y80))))))</f>
        <v/>
      </c>
      <c r="W80" s="26" t="str">
        <f t="shared" si="0"/>
        <v/>
      </c>
      <c r="X80" s="26">
        <v>0</v>
      </c>
      <c r="Y80" s="27" t="str">
        <f>IF(OR($N80="-",$O80="",$Q80=""),"",
IF($N80="Long",$O80*$Q80,
IF($N80="Short",$O80*$Q80,
IF($N80="Options",$O80*$Q80*100,””))))</f>
        <v/>
      </c>
      <c r="Z80" s="5" t="str">
        <f>IF(R80="","",IF(R80&gt;0,0,1))</f>
        <v/>
      </c>
      <c r="AA80" s="5" t="str">
        <f>IF(R80="","",IF(R80&lt;0,0,1))</f>
        <v/>
      </c>
    </row>
    <row r="81" spans="1:27" x14ac:dyDescent="0.25">
      <c r="A81" s="6"/>
      <c r="B81" s="12"/>
      <c r="C81" s="3"/>
      <c r="D81" s="3"/>
      <c r="E81" s="3"/>
      <c r="F81" s="3"/>
      <c r="G81" s="3"/>
      <c r="H81" s="3"/>
      <c r="I81" s="3"/>
      <c r="J81" s="3"/>
      <c r="K81" s="3"/>
      <c r="L81" s="57"/>
      <c r="M81" s="3"/>
      <c r="N81" s="4" t="s">
        <v>8</v>
      </c>
      <c r="O81" s="4"/>
      <c r="P81" s="14"/>
      <c r="Q81" s="17"/>
      <c r="R81" s="19" t="str">
        <f>IF(OR($N81="-",$W81="",$Y81=""),"",
IF($N81="Long",$Y81-$W81,
IF($N81="Short",$W81-$Y81-$X81-$X81,
IF($N81="Options",$Y81-$W81,””))))</f>
        <v/>
      </c>
      <c r="S81" s="16" t="str">
        <f>IF(OR($R81="-",$W81="",$Y81=""),"",
IF($R81&lt;=-0.01,"", IF($N81="Long",(Q81-P81),
IF($N81="Short",(P81-Q81),
IF($N81="Options",(Q81-P81))))))</f>
        <v/>
      </c>
      <c r="T81" s="29" t="str">
        <f>IF(OR($R81="-",$W81="",$Y81=""),"",
IF($R81&gt;=0.01,"", IF($N81="Long",(Q81-P81),
IF($N81="Short",(P81-Q81),
IF($N81="Options",(Q81-P81))))))</f>
        <v/>
      </c>
      <c r="U81" s="33" t="str">
        <f>IF(OR($N81="-",$Y81="",$W81=""),"",IF($R81&lt;=-0.01,"",
IF($N81="Long",(($Y81-$W81)/$Y81),
IF($N81="Short",(($W81-$Y81)/$Y81),
IF($N81="Options",(($Y81-$W81)/$Y81))))))</f>
        <v/>
      </c>
      <c r="V81" s="50" t="str">
        <f>IF(OR($N81="-",$Y81="",$W81=""),"",IF($R81&gt;=0.01,"",IF($N81="Long",(($Y81-$W81)/$Y81),
IF($N81="Short",(($W81-$Y81)/$Y81),
IF($N81="Options",(($Y81-$W81)/$Y81))))))</f>
        <v/>
      </c>
      <c r="W81" s="26" t="str">
        <f t="shared" si="0"/>
        <v/>
      </c>
      <c r="X81" s="26">
        <v>0</v>
      </c>
      <c r="Y81" s="27" t="str">
        <f>IF(OR($N81="-",$O81="",$Q81=""),"",
IF($N81="Long",$O81*$Q81,
IF($N81="Short",$O81*$Q81,
IF($N81="Options",$O81*$Q81*100,””))))</f>
        <v/>
      </c>
      <c r="Z81" s="5" t="str">
        <f>IF(R81="","",IF(R81&gt;0,0,1))</f>
        <v/>
      </c>
      <c r="AA81" s="5" t="str">
        <f>IF(R81="","",IF(R81&lt;0,0,1))</f>
        <v/>
      </c>
    </row>
    <row r="82" spans="1:27" x14ac:dyDescent="0.25">
      <c r="A82" s="6"/>
      <c r="B82" s="12"/>
      <c r="C82" s="3"/>
      <c r="D82" s="3"/>
      <c r="E82" s="3"/>
      <c r="F82" s="3"/>
      <c r="G82" s="3"/>
      <c r="H82" s="3"/>
      <c r="I82" s="3"/>
      <c r="J82" s="3"/>
      <c r="K82" s="3"/>
      <c r="L82" s="57"/>
      <c r="M82" s="3"/>
      <c r="N82" s="4" t="s">
        <v>8</v>
      </c>
      <c r="O82" s="4"/>
      <c r="P82" s="14"/>
      <c r="Q82" s="17"/>
      <c r="R82" s="19" t="str">
        <f>IF(OR($N82="-",$W82="",$Y82=""),"",
IF($N82="Long",$Y82-$W82,
IF($N82="Short",$W82-$Y82-$X82-$X82,
IF($N82="Options",$Y82-$W82,””))))</f>
        <v/>
      </c>
      <c r="S82" s="16" t="str">
        <f>IF(OR($R82="-",$W82="",$Y82=""),"",
IF($R82&lt;=-0.01,"", IF($N82="Long",(Q82-P82),
IF($N82="Short",(P82-Q82),
IF($N82="Options",(Q82-P82))))))</f>
        <v/>
      </c>
      <c r="T82" s="29" t="str">
        <f>IF(OR($R82="-",$W82="",$Y82=""),"",
IF($R82&gt;=0.01,"", IF($N82="Long",(Q82-P82),
IF($N82="Short",(P82-Q82),
IF($N82="Options",(Q82-P82))))))</f>
        <v/>
      </c>
      <c r="U82" s="33" t="str">
        <f>IF(OR($N82="-",$Y82="",$W82=""),"",IF($R82&lt;=-0.01,"",
IF($N82="Long",(($Y82-$W82)/$Y82),
IF($N82="Short",(($W82-$Y82)/$Y82),
IF($N82="Options",(($Y82-$W82)/$Y82))))))</f>
        <v/>
      </c>
      <c r="V82" s="50" t="str">
        <f>IF(OR($N82="-",$Y82="",$W82=""),"",IF($R82&gt;=0.01,"",IF($N82="Long",(($Y82-$W82)/$Y82),
IF($N82="Short",(($W82-$Y82)/$Y82),
IF($N82="Options",(($Y82-$W82)/$Y82))))))</f>
        <v/>
      </c>
      <c r="W82" s="26" t="str">
        <f t="shared" si="0"/>
        <v/>
      </c>
      <c r="X82" s="26">
        <v>0</v>
      </c>
      <c r="Y82" s="27" t="str">
        <f>IF(OR($N82="-",$O82="",$Q82=""),"",
IF($N82="Long",$O82*$Q82,
IF($N82="Short",$O82*$Q82,
IF($N82="Options",$O82*$Q82*100,””))))</f>
        <v/>
      </c>
      <c r="Z82" s="5" t="str">
        <f>IF(R82="","",IF(R82&gt;0,0,1))</f>
        <v/>
      </c>
      <c r="AA82" s="5" t="str">
        <f>IF(R82="","",IF(R82&lt;0,0,1))</f>
        <v/>
      </c>
    </row>
    <row r="83" spans="1:27" x14ac:dyDescent="0.25">
      <c r="A83" s="6"/>
      <c r="B83" s="12"/>
      <c r="C83" s="3"/>
      <c r="D83" s="3"/>
      <c r="E83" s="3"/>
      <c r="F83" s="3"/>
      <c r="G83" s="3"/>
      <c r="H83" s="3"/>
      <c r="I83" s="3"/>
      <c r="J83" s="3"/>
      <c r="K83" s="3"/>
      <c r="L83" s="57"/>
      <c r="M83" s="3"/>
      <c r="N83" s="4" t="s">
        <v>8</v>
      </c>
      <c r="O83" s="4"/>
      <c r="P83" s="14"/>
      <c r="Q83" s="17"/>
      <c r="R83" s="19" t="str">
        <f>IF(OR($N83="-",$W83="",$Y83=""),"",
IF($N83="Long",$Y83-$W83,
IF($N83="Short",$W83-$Y83-$X83-$X83,
IF($N83="Options",$Y83-$W83,””))))</f>
        <v/>
      </c>
      <c r="S83" s="16" t="str">
        <f>IF(OR($R83="-",$W83="",$Y83=""),"",
IF($R83&lt;=-0.01,"", IF($N83="Long",(Q83-P83),
IF($N83="Short",(P83-Q83),
IF($N83="Options",(Q83-P83))))))</f>
        <v/>
      </c>
      <c r="T83" s="29" t="str">
        <f>IF(OR($R83="-",$W83="",$Y83=""),"",
IF($R83&gt;=0.01,"", IF($N83="Long",(Q83-P83),
IF($N83="Short",(P83-Q83),
IF($N83="Options",(Q83-P83))))))</f>
        <v/>
      </c>
      <c r="U83" s="33" t="str">
        <f>IF(OR($N83="-",$Y83="",$W83=""),"",IF($R83&lt;=-0.01,"",
IF($N83="Long",(($Y83-$W83)/$Y83),
IF($N83="Short",(($W83-$Y83)/$Y83),
IF($N83="Options",(($Y83-$W83)/$Y83))))))</f>
        <v/>
      </c>
      <c r="V83" s="50" t="str">
        <f>IF(OR($N83="-",$Y83="",$W83=""),"",IF($R83&gt;=0.01,"",IF($N83="Long",(($Y83-$W83)/$Y83),
IF($N83="Short",(($W83-$Y83)/$Y83),
IF($N83="Options",(($Y83-$W83)/$Y83))))))</f>
        <v/>
      </c>
      <c r="W83" s="26" t="str">
        <f t="shared" si="0"/>
        <v/>
      </c>
      <c r="X83" s="26">
        <v>0</v>
      </c>
      <c r="Y83" s="27" t="str">
        <f>IF(OR($N83="-",$O83="",$Q83=""),"",
IF($N83="Long",$O83*$Q83,
IF($N83="Short",$O83*$Q83,
IF($N83="Options",$O83*$Q83*100,””))))</f>
        <v/>
      </c>
      <c r="Z83" s="5" t="str">
        <f>IF(R83="","",IF(R83&gt;0,0,1))</f>
        <v/>
      </c>
      <c r="AA83" s="5" t="str">
        <f>IF(R83="","",IF(R83&lt;0,0,1))</f>
        <v/>
      </c>
    </row>
    <row r="84" spans="1:27" x14ac:dyDescent="0.25">
      <c r="A84" s="6"/>
      <c r="B84" s="12"/>
      <c r="C84" s="3"/>
      <c r="D84" s="3"/>
      <c r="E84" s="3"/>
      <c r="F84" s="3"/>
      <c r="G84" s="3"/>
      <c r="H84" s="3"/>
      <c r="I84" s="3"/>
      <c r="J84" s="3"/>
      <c r="K84" s="3"/>
      <c r="L84" s="57"/>
      <c r="M84" s="3"/>
      <c r="N84" s="4" t="s">
        <v>8</v>
      </c>
      <c r="O84" s="4"/>
      <c r="P84" s="14"/>
      <c r="Q84" s="17"/>
      <c r="R84" s="19" t="str">
        <f>IF(OR($N84="-",$W84="",$Y84=""),"",
IF($N84="Long",$Y84-$W84,
IF($N84="Short",$W84-$Y84-$X84-$X84,
IF($N84="Options",$Y84-$W84,””))))</f>
        <v/>
      </c>
      <c r="S84" s="16" t="str">
        <f>IF(OR($R84="-",$W84="",$Y84=""),"",
IF($R84&lt;=-0.01,"", IF($N84="Long",(Q84-P84),
IF($N84="Short",(P84-Q84),
IF($N84="Options",(Q84-P84))))))</f>
        <v/>
      </c>
      <c r="T84" s="29" t="str">
        <f>IF(OR($R84="-",$W84="",$Y84=""),"",
IF($R84&gt;=0.01,"", IF($N84="Long",(Q84-P84),
IF($N84="Short",(P84-Q84),
IF($N84="Options",(Q84-P84))))))</f>
        <v/>
      </c>
      <c r="U84" s="33" t="str">
        <f>IF(OR($N84="-",$Y84="",$W84=""),"",IF($R84&lt;=-0.01,"",
IF($N84="Long",(($Y84-$W84)/$Y84),
IF($N84="Short",(($W84-$Y84)/$Y84),
IF($N84="Options",(($Y84-$W84)/$Y84))))))</f>
        <v/>
      </c>
      <c r="V84" s="50" t="str">
        <f>IF(OR($N84="-",$Y84="",$W84=""),"",IF($R84&gt;=0.01,"",IF($N84="Long",(($Y84-$W84)/$Y84),
IF($N84="Short",(($W84-$Y84)/$Y84),
IF($N84="Options",(($Y84-$W84)/$Y84))))))</f>
        <v/>
      </c>
      <c r="W84" s="26" t="str">
        <f t="shared" si="0"/>
        <v/>
      </c>
      <c r="X84" s="26">
        <v>0</v>
      </c>
      <c r="Y84" s="27" t="str">
        <f>IF(OR($N84="-",$O84="",$Q84=""),"",
IF($N84="Long",$O84*$Q84,
IF($N84="Short",$O84*$Q84,
IF($N84="Options",$O84*$Q84*100,””))))</f>
        <v/>
      </c>
      <c r="Z84" s="5" t="str">
        <f>IF(R84="","",IF(R84&gt;0,0,1))</f>
        <v/>
      </c>
      <c r="AA84" s="5" t="str">
        <f>IF(R84="","",IF(R84&lt;0,0,1))</f>
        <v/>
      </c>
    </row>
    <row r="85" spans="1:27" x14ac:dyDescent="0.25">
      <c r="A85" s="6"/>
      <c r="B85" s="12"/>
      <c r="C85" s="3"/>
      <c r="D85" s="3"/>
      <c r="E85" s="3"/>
      <c r="F85" s="3"/>
      <c r="G85" s="3"/>
      <c r="H85" s="3"/>
      <c r="I85" s="3"/>
      <c r="J85" s="3"/>
      <c r="K85" s="3"/>
      <c r="L85" s="57"/>
      <c r="M85" s="3"/>
      <c r="N85" s="4" t="s">
        <v>8</v>
      </c>
      <c r="O85" s="4"/>
      <c r="P85" s="14"/>
      <c r="Q85" s="17"/>
      <c r="R85" s="19" t="str">
        <f>IF(OR($N85="-",$W85="",$Y85=""),"",
IF($N85="Long",$Y85-$W85,
IF($N85="Short",$W85-$Y85-$X85-$X85,
IF($N85="Options",$Y85-$W85,””))))</f>
        <v/>
      </c>
      <c r="S85" s="16" t="str">
        <f>IF(OR($R85="-",$W85="",$Y85=""),"",
IF($R85&lt;=-0.01,"", IF($N85="Long",(Q85-P85),
IF($N85="Short",(P85-Q85),
IF($N85="Options",(Q85-P85))))))</f>
        <v/>
      </c>
      <c r="T85" s="29" t="str">
        <f>IF(OR($R85="-",$W85="",$Y85=""),"",
IF($R85&gt;=0.01,"", IF($N85="Long",(Q85-P85),
IF($N85="Short",(P85-Q85),
IF($N85="Options",(Q85-P85))))))</f>
        <v/>
      </c>
      <c r="U85" s="33" t="str">
        <f>IF(OR($N85="-",$Y85="",$W85=""),"",IF($R85&lt;=-0.01,"",
IF($N85="Long",(($Y85-$W85)/$Y85),
IF($N85="Short",(($W85-$Y85)/$Y85),
IF($N85="Options",(($Y85-$W85)/$Y85))))))</f>
        <v/>
      </c>
      <c r="V85" s="50" t="str">
        <f>IF(OR($N85="-",$Y85="",$W85=""),"",IF($R85&gt;=0.01,"",IF($N85="Long",(($Y85-$W85)/$Y85),
IF($N85="Short",(($W85-$Y85)/$Y85),
IF($N85="Options",(($Y85-$W85)/$Y85))))))</f>
        <v/>
      </c>
      <c r="W85" s="26" t="str">
        <f t="shared" si="0"/>
        <v/>
      </c>
      <c r="X85" s="26">
        <v>0</v>
      </c>
      <c r="Y85" s="27" t="str">
        <f>IF(OR($N85="-",$O85="",$Q85=""),"",
IF($N85="Long",$O85*$Q85,
IF($N85="Short",$O85*$Q85,
IF($N85="Options",$O85*$Q85*100,””))))</f>
        <v/>
      </c>
      <c r="Z85" s="5" t="str">
        <f>IF(R85="","",IF(R85&gt;0,0,1))</f>
        <v/>
      </c>
      <c r="AA85" s="5" t="str">
        <f>IF(R85="","",IF(R85&lt;0,0,1))</f>
        <v/>
      </c>
    </row>
    <row r="86" spans="1:27" x14ac:dyDescent="0.25">
      <c r="A86" s="6"/>
      <c r="B86" s="12"/>
      <c r="C86" s="3"/>
      <c r="D86" s="3"/>
      <c r="E86" s="3"/>
      <c r="F86" s="3"/>
      <c r="G86" s="3"/>
      <c r="H86" s="3"/>
      <c r="I86" s="3"/>
      <c r="J86" s="3"/>
      <c r="K86" s="3"/>
      <c r="L86" s="57"/>
      <c r="M86" s="3"/>
      <c r="N86" s="4" t="s">
        <v>8</v>
      </c>
      <c r="O86" s="4"/>
      <c r="P86" s="14"/>
      <c r="Q86" s="17"/>
      <c r="R86" s="19" t="str">
        <f>IF(OR($N86="-",$W86="",$Y86=""),"",
IF($N86="Long",$Y86-$W86,
IF($N86="Short",$W86-$Y86-$X86-$X86,
IF($N86="Options",$Y86-$W86,””))))</f>
        <v/>
      </c>
      <c r="S86" s="16" t="str">
        <f>IF(OR($R86="-",$W86="",$Y86=""),"",
IF($R86&lt;=-0.01,"", IF($N86="Long",(Q86-P86),
IF($N86="Short",(P86-Q86),
IF($N86="Options",(Q86-P86))))))</f>
        <v/>
      </c>
      <c r="T86" s="29" t="str">
        <f>IF(OR($R86="-",$W86="",$Y86=""),"",
IF($R86&gt;=0.01,"", IF($N86="Long",(Q86-P86),
IF($N86="Short",(P86-Q86),
IF($N86="Options",(Q86-P86))))))</f>
        <v/>
      </c>
      <c r="U86" s="33" t="str">
        <f>IF(OR($N86="-",$Y86="",$W86=""),"",IF($R86&lt;=-0.01,"",
IF($N86="Long",(($Y86-$W86)/$Y86),
IF($N86="Short",(($W86-$Y86)/$Y86),
IF($N86="Options",(($Y86-$W86)/$Y86))))))</f>
        <v/>
      </c>
      <c r="V86" s="50" t="str">
        <f>IF(OR($N86="-",$Y86="",$W86=""),"",IF($R86&gt;=0.01,"",IF($N86="Long",(($Y86-$W86)/$Y86),
IF($N86="Short",(($W86-$Y86)/$Y86),
IF($N86="Options",(($Y86-$W86)/$Y86))))))</f>
        <v/>
      </c>
      <c r="W86" s="26" t="str">
        <f t="shared" si="0"/>
        <v/>
      </c>
      <c r="X86" s="26">
        <v>0</v>
      </c>
      <c r="Y86" s="27" t="str">
        <f>IF(OR($N86="-",$O86="",$Q86=""),"",
IF($N86="Long",$O86*$Q86,
IF($N86="Short",$O86*$Q86,
IF($N86="Options",$O86*$Q86*100,””))))</f>
        <v/>
      </c>
      <c r="Z86" s="5" t="str">
        <f>IF(R86="","",IF(R86&gt;0,0,1))</f>
        <v/>
      </c>
      <c r="AA86" s="5" t="str">
        <f>IF(R86="","",IF(R86&lt;0,0,1))</f>
        <v/>
      </c>
    </row>
    <row r="87" spans="1:27" x14ac:dyDescent="0.25">
      <c r="A87" s="6"/>
      <c r="B87" s="12"/>
      <c r="C87" s="3"/>
      <c r="D87" s="3"/>
      <c r="E87" s="3"/>
      <c r="F87" s="3"/>
      <c r="G87" s="3"/>
      <c r="H87" s="3"/>
      <c r="I87" s="3"/>
      <c r="J87" s="3"/>
      <c r="K87" s="3"/>
      <c r="L87" s="57"/>
      <c r="M87" s="3"/>
      <c r="N87" s="4" t="s">
        <v>8</v>
      </c>
      <c r="O87" s="4"/>
      <c r="P87" s="14"/>
      <c r="Q87" s="17"/>
      <c r="R87" s="19" t="str">
        <f>IF(OR($N87="-",$W87="",$Y87=""),"",
IF($N87="Long",$Y87-$W87,
IF($N87="Short",$W87-$Y87-$X87-$X87,
IF($N87="Options",$Y87-$W87,””))))</f>
        <v/>
      </c>
      <c r="S87" s="16" t="str">
        <f>IF(OR($R87="-",$W87="",$Y87=""),"",
IF($R87&lt;=-0.01,"", IF($N87="Long",(Q87-P87),
IF($N87="Short",(P87-Q87),
IF($N87="Options",(Q87-P87))))))</f>
        <v/>
      </c>
      <c r="T87" s="29" t="str">
        <f>IF(OR($R87="-",$W87="",$Y87=""),"",
IF($R87&gt;=0.01,"", IF($N87="Long",(Q87-P87),
IF($N87="Short",(P87-Q87),
IF($N87="Options",(Q87-P87))))))</f>
        <v/>
      </c>
      <c r="U87" s="33" t="str">
        <f>IF(OR($N87="-",$Y87="",$W87=""),"",IF($R87&lt;=-0.01,"",
IF($N87="Long",(($Y87-$W87)/$Y87),
IF($N87="Short",(($W87-$Y87)/$Y87),
IF($N87="Options",(($Y87-$W87)/$Y87))))))</f>
        <v/>
      </c>
      <c r="V87" s="50" t="str">
        <f>IF(OR($N87="-",$Y87="",$W87=""),"",IF($R87&gt;=0.01,"",IF($N87="Long",(($Y87-$W87)/$Y87),
IF($N87="Short",(($W87-$Y87)/$Y87),
IF($N87="Options",(($Y87-$W87)/$Y87))))))</f>
        <v/>
      </c>
      <c r="W87" s="26" t="str">
        <f t="shared" si="0"/>
        <v/>
      </c>
      <c r="X87" s="26">
        <v>0</v>
      </c>
      <c r="Y87" s="27" t="str">
        <f>IF(OR($N87="-",$O87="",$Q87=""),"",
IF($N87="Long",$O87*$Q87,
IF($N87="Short",$O87*$Q87,
IF($N87="Options",$O87*$Q87*100,””))))</f>
        <v/>
      </c>
      <c r="Z87" s="5" t="str">
        <f>IF(R87="","",IF(R87&gt;0,0,1))</f>
        <v/>
      </c>
      <c r="AA87" s="5" t="str">
        <f>IF(R87="","",IF(R87&lt;0,0,1))</f>
        <v/>
      </c>
    </row>
    <row r="88" spans="1:27" x14ac:dyDescent="0.25">
      <c r="A88" s="6"/>
      <c r="B88" s="12"/>
      <c r="C88" s="3"/>
      <c r="D88" s="3"/>
      <c r="E88" s="3"/>
      <c r="F88" s="3"/>
      <c r="G88" s="3"/>
      <c r="H88" s="3"/>
      <c r="I88" s="3"/>
      <c r="J88" s="3"/>
      <c r="K88" s="3"/>
      <c r="L88" s="57"/>
      <c r="M88" s="3"/>
      <c r="N88" s="4" t="s">
        <v>8</v>
      </c>
      <c r="O88" s="4"/>
      <c r="P88" s="14"/>
      <c r="Q88" s="17"/>
      <c r="R88" s="19" t="str">
        <f>IF(OR($N88="-",$W88="",$Y88=""),"",
IF($N88="Long",$Y88-$W88,
IF($N88="Short",$W88-$Y88-$X88-$X88,
IF($N88="Options",$Y88-$W88,””))))</f>
        <v/>
      </c>
      <c r="S88" s="16" t="str">
        <f>IF(OR($R88="-",$W88="",$Y88=""),"",
IF($R88&lt;=-0.01,"", IF($N88="Long",(Q88-P88),
IF($N88="Short",(P88-Q88),
IF($N88="Options",(Q88-P88))))))</f>
        <v/>
      </c>
      <c r="T88" s="29" t="str">
        <f>IF(OR($R88="-",$W88="",$Y88=""),"",
IF($R88&gt;=0.01,"", IF($N88="Long",(Q88-P88),
IF($N88="Short",(P88-Q88),
IF($N88="Options",(Q88-P88))))))</f>
        <v/>
      </c>
      <c r="U88" s="33" t="str">
        <f>IF(OR($N88="-",$Y88="",$W88=""),"",IF($R88&lt;=-0.01,"",
IF($N88="Long",(($Y88-$W88)/$Y88),
IF($N88="Short",(($W88-$Y88)/$Y88),
IF($N88="Options",(($Y88-$W88)/$Y88))))))</f>
        <v/>
      </c>
      <c r="V88" s="50" t="str">
        <f>IF(OR($N88="-",$Y88="",$W88=""),"",IF($R88&gt;=0.01,"",IF($N88="Long",(($Y88-$W88)/$Y88),
IF($N88="Short",(($W88-$Y88)/$Y88),
IF($N88="Options",(($Y88-$W88)/$Y88))))))</f>
        <v/>
      </c>
      <c r="W88" s="26" t="str">
        <f t="shared" si="0"/>
        <v/>
      </c>
      <c r="X88" s="26">
        <v>0</v>
      </c>
      <c r="Y88" s="27" t="str">
        <f>IF(OR($N88="-",$O88="",$Q88=""),"",
IF($N88="Long",$O88*$Q88,
IF($N88="Short",$O88*$Q88,
IF($N88="Options",$O88*$Q88*100,””))))</f>
        <v/>
      </c>
      <c r="Z88" s="5" t="str">
        <f>IF(R88="","",IF(R88&gt;0,0,1))</f>
        <v/>
      </c>
      <c r="AA88" s="5" t="str">
        <f>IF(R88="","",IF(R88&lt;0,0,1))</f>
        <v/>
      </c>
    </row>
    <row r="89" spans="1:27" x14ac:dyDescent="0.25">
      <c r="A89" s="6"/>
      <c r="B89" s="12"/>
      <c r="C89" s="3"/>
      <c r="D89" s="3"/>
      <c r="E89" s="3"/>
      <c r="F89" s="3"/>
      <c r="G89" s="3"/>
      <c r="H89" s="3"/>
      <c r="I89" s="3"/>
      <c r="J89" s="3"/>
      <c r="K89" s="3"/>
      <c r="L89" s="57"/>
      <c r="M89" s="3"/>
      <c r="N89" s="4" t="s">
        <v>8</v>
      </c>
      <c r="O89" s="4"/>
      <c r="P89" s="14"/>
      <c r="Q89" s="17"/>
      <c r="R89" s="19" t="str">
        <f>IF(OR($N89="-",$W89="",$Y89=""),"",
IF($N89="Long",$Y89-$W89,
IF($N89="Short",$W89-$Y89-$X89-$X89,
IF($N89="Options",$Y89-$W89,””))))</f>
        <v/>
      </c>
      <c r="S89" s="16" t="str">
        <f>IF(OR($R89="-",$W89="",$Y89=""),"",
IF($R89&lt;=-0.01,"", IF($N89="Long",(Q89-P89),
IF($N89="Short",(P89-Q89),
IF($N89="Options",(Q89-P89))))))</f>
        <v/>
      </c>
      <c r="T89" s="29" t="str">
        <f>IF(OR($R89="-",$W89="",$Y89=""),"",
IF($R89&gt;=0.01,"", IF($N89="Long",(Q89-P89),
IF($N89="Short",(P89-Q89),
IF($N89="Options",(Q89-P89))))))</f>
        <v/>
      </c>
      <c r="U89" s="33" t="str">
        <f>IF(OR($N89="-",$Y89="",$W89=""),"",IF($R89&lt;=-0.01,"",
IF($N89="Long",(($Y89-$W89)/$Y89),
IF($N89="Short",(($W89-$Y89)/$Y89),
IF($N89="Options",(($Y89-$W89)/$Y89))))))</f>
        <v/>
      </c>
      <c r="V89" s="50" t="str">
        <f>IF(OR($N89="-",$Y89="",$W89=""),"",IF($R89&gt;=0.01,"",IF($N89="Long",(($Y89-$W89)/$Y89),
IF($N89="Short",(($W89-$Y89)/$Y89),
IF($N89="Options",(($Y89-$W89)/$Y89))))))</f>
        <v/>
      </c>
      <c r="W89" s="26" t="str">
        <f t="shared" si="0"/>
        <v/>
      </c>
      <c r="X89" s="26">
        <v>0</v>
      </c>
      <c r="Y89" s="27" t="str">
        <f>IF(OR($N89="-",$O89="",$Q89=""),"",
IF($N89="Long",$O89*$Q89,
IF($N89="Short",$O89*$Q89,
IF($N89="Options",$O89*$Q89*100,””))))</f>
        <v/>
      </c>
      <c r="Z89" s="5" t="str">
        <f>IF(R89="","",IF(R89&gt;0,0,1))</f>
        <v/>
      </c>
      <c r="AA89" s="5" t="str">
        <f>IF(R89="","",IF(R89&lt;0,0,1))</f>
        <v/>
      </c>
    </row>
    <row r="90" spans="1:27" x14ac:dyDescent="0.25">
      <c r="A90" s="6"/>
      <c r="B90" s="12"/>
      <c r="C90" s="3"/>
      <c r="D90" s="3"/>
      <c r="E90" s="3"/>
      <c r="F90" s="3"/>
      <c r="G90" s="3"/>
      <c r="H90" s="3"/>
      <c r="I90" s="3"/>
      <c r="J90" s="3"/>
      <c r="K90" s="3"/>
      <c r="L90" s="57"/>
      <c r="M90" s="3"/>
      <c r="N90" s="4" t="s">
        <v>8</v>
      </c>
      <c r="O90" s="4"/>
      <c r="P90" s="14"/>
      <c r="Q90" s="17"/>
      <c r="R90" s="19" t="str">
        <f>IF(OR($N90="-",$W90="",$Y90=""),"",
IF($N90="Long",$Y90-$W90,
IF($N90="Short",$W90-$Y90-$X90-$X90,
IF($N90="Options",$Y90-$W90,””))))</f>
        <v/>
      </c>
      <c r="S90" s="16" t="str">
        <f>IF(OR($R90="-",$W90="",$Y90=""),"",
IF($R90&lt;=-0.01,"", IF($N90="Long",(Q90-P90),
IF($N90="Short",(P90-Q90),
IF($N90="Options",(Q90-P90))))))</f>
        <v/>
      </c>
      <c r="T90" s="29" t="str">
        <f>IF(OR($R90="-",$W90="",$Y90=""),"",
IF($R90&gt;=0.01,"", IF($N90="Long",(Q90-P90),
IF($N90="Short",(P90-Q90),
IF($N90="Options",(Q90-P90))))))</f>
        <v/>
      </c>
      <c r="U90" s="33" t="str">
        <f>IF(OR($N90="-",$Y90="",$W90=""),"",IF($R90&lt;=-0.01,"",
IF($N90="Long",(($Y90-$W90)/$Y90),
IF($N90="Short",(($W90-$Y90)/$Y90),
IF($N90="Options",(($Y90-$W90)/$Y90))))))</f>
        <v/>
      </c>
      <c r="V90" s="50" t="str">
        <f>IF(OR($N90="-",$Y90="",$W90=""),"",IF($R90&gt;=0.01,"",IF($N90="Long",(($Y90-$W90)/$Y90),
IF($N90="Short",(($W90-$Y90)/$Y90),
IF($N90="Options",(($Y90-$W90)/$Y90))))))</f>
        <v/>
      </c>
      <c r="W90" s="26" t="str">
        <f t="shared" si="0"/>
        <v/>
      </c>
      <c r="X90" s="26">
        <v>0</v>
      </c>
      <c r="Y90" s="27" t="str">
        <f>IF(OR($N90="-",$O90="",$Q90=""),"",
IF($N90="Long",$O90*$Q90,
IF($N90="Short",$O90*$Q90,
IF($N90="Options",$O90*$Q90*100,””))))</f>
        <v/>
      </c>
      <c r="Z90" s="5" t="str">
        <f>IF(R90="","",IF(R90&gt;0,0,1))</f>
        <v/>
      </c>
      <c r="AA90" s="5" t="str">
        <f>IF(R90="","",IF(R90&lt;0,0,1))</f>
        <v/>
      </c>
    </row>
    <row r="91" spans="1:27" x14ac:dyDescent="0.25">
      <c r="A91" s="6"/>
      <c r="B91" s="12"/>
      <c r="C91" s="3"/>
      <c r="D91" s="3"/>
      <c r="E91" s="3"/>
      <c r="F91" s="3"/>
      <c r="G91" s="3"/>
      <c r="H91" s="3"/>
      <c r="I91" s="3"/>
      <c r="J91" s="3"/>
      <c r="K91" s="3"/>
      <c r="L91" s="57"/>
      <c r="M91" s="3"/>
      <c r="N91" s="4" t="s">
        <v>8</v>
      </c>
      <c r="O91" s="4"/>
      <c r="P91" s="14"/>
      <c r="Q91" s="17"/>
      <c r="R91" s="19" t="str">
        <f>IF(OR($N91="-",$W91="",$Y91=""),"",
IF($N91="Long",$Y91-$W91,
IF($N91="Short",$W91-$Y91-$X91-$X91,
IF($N91="Options",$Y91-$W91,””))))</f>
        <v/>
      </c>
      <c r="S91" s="16" t="str">
        <f>IF(OR($R91="-",$W91="",$Y91=""),"",
IF($R91&lt;=-0.01,"", IF($N91="Long",(Q91-P91),
IF($N91="Short",(P91-Q91),
IF($N91="Options",(Q91-P91))))))</f>
        <v/>
      </c>
      <c r="T91" s="29" t="str">
        <f>IF(OR($R91="-",$W91="",$Y91=""),"",
IF($R91&gt;=0.01,"", IF($N91="Long",(Q91-P91),
IF($N91="Short",(P91-Q91),
IF($N91="Options",(Q91-P91))))))</f>
        <v/>
      </c>
      <c r="U91" s="33" t="str">
        <f>IF(OR($N91="-",$Y91="",$W91=""),"",IF($R91&lt;=-0.01,"",
IF($N91="Long",(($Y91-$W91)/$Y91),
IF($N91="Short",(($W91-$Y91)/$Y91),
IF($N91="Options",(($Y91-$W91)/$Y91))))))</f>
        <v/>
      </c>
      <c r="V91" s="50" t="str">
        <f>IF(OR($N91="-",$Y91="",$W91=""),"",IF($R91&gt;=0.01,"",IF($N91="Long",(($Y91-$W91)/$Y91),
IF($N91="Short",(($W91-$Y91)/$Y91),
IF($N91="Options",(($Y91-$W91)/$Y91))))))</f>
        <v/>
      </c>
      <c r="W91" s="26" t="str">
        <f t="shared" si="0"/>
        <v/>
      </c>
      <c r="X91" s="26">
        <v>0</v>
      </c>
      <c r="Y91" s="27" t="str">
        <f>IF(OR($N91="-",$O91="",$Q91=""),"",
IF($N91="Long",$O91*$Q91,
IF($N91="Short",$O91*$Q91,
IF($N91="Options",$O91*$Q91*100,””))))</f>
        <v/>
      </c>
      <c r="Z91" s="5" t="str">
        <f>IF(R91="","",IF(R91&gt;0,0,1))</f>
        <v/>
      </c>
      <c r="AA91" s="5" t="str">
        <f>IF(R91="","",IF(R91&lt;0,0,1))</f>
        <v/>
      </c>
    </row>
    <row r="92" spans="1:27" x14ac:dyDescent="0.25">
      <c r="A92" s="6"/>
      <c r="B92" s="12"/>
      <c r="C92" s="3"/>
      <c r="D92" s="3"/>
      <c r="E92" s="3"/>
      <c r="F92" s="3"/>
      <c r="G92" s="3"/>
      <c r="H92" s="3"/>
      <c r="I92" s="3"/>
      <c r="J92" s="3"/>
      <c r="K92" s="3"/>
      <c r="L92" s="57"/>
      <c r="M92" s="3"/>
      <c r="N92" s="4" t="s">
        <v>8</v>
      </c>
      <c r="O92" s="4"/>
      <c r="P92" s="14"/>
      <c r="Q92" s="17"/>
      <c r="R92" s="19" t="str">
        <f>IF(OR($N92="-",$W92="",$Y92=""),"",
IF($N92="Long",$Y92-$W92,
IF($N92="Short",$W92-$Y92-$X92-$X92,
IF($N92="Options",$Y92-$W92,””))))</f>
        <v/>
      </c>
      <c r="S92" s="16" t="str">
        <f>IF(OR($R92="-",$W92="",$Y92=""),"",
IF($R92&lt;=-0.01,"", IF($N92="Long",(Q92-P92),
IF($N92="Short",(P92-Q92),
IF($N92="Options",(Q92-P92))))))</f>
        <v/>
      </c>
      <c r="T92" s="29" t="str">
        <f>IF(OR($R92="-",$W92="",$Y92=""),"",
IF($R92&gt;=0.01,"", IF($N92="Long",(Q92-P92),
IF($N92="Short",(P92-Q92),
IF($N92="Options",(Q92-P92))))))</f>
        <v/>
      </c>
      <c r="U92" s="33" t="str">
        <f>IF(OR($N92="-",$Y92="",$W92=""),"",IF($R92&lt;=-0.01,"",
IF($N92="Long",(($Y92-$W92)/$Y92),
IF($N92="Short",(($W92-$Y92)/$Y92),
IF($N92="Options",(($Y92-$W92)/$Y92))))))</f>
        <v/>
      </c>
      <c r="V92" s="50" t="str">
        <f>IF(OR($N92="-",$Y92="",$W92=""),"",IF($R92&gt;=0.01,"",IF($N92="Long",(($Y92-$W92)/$Y92),
IF($N92="Short",(($W92-$Y92)/$Y92),
IF($N92="Options",(($Y92-$W92)/$Y92))))))</f>
        <v/>
      </c>
      <c r="W92" s="26" t="str">
        <f t="shared" si="0"/>
        <v/>
      </c>
      <c r="X92" s="26">
        <v>0</v>
      </c>
      <c r="Y92" s="27" t="str">
        <f>IF(OR($N92="-",$O92="",$Q92=""),"",
IF($N92="Long",$O92*$Q92,
IF($N92="Short",$O92*$Q92,
IF($N92="Options",$O92*$Q92*100,””))))</f>
        <v/>
      </c>
      <c r="Z92" s="5" t="str">
        <f>IF(R92="","",IF(R92&gt;0,0,1))</f>
        <v/>
      </c>
      <c r="AA92" s="5" t="str">
        <f>IF(R92="","",IF(R92&lt;0,0,1))</f>
        <v/>
      </c>
    </row>
    <row r="93" spans="1:27" x14ac:dyDescent="0.25">
      <c r="A93" s="6"/>
      <c r="B93" s="12"/>
      <c r="C93" s="3"/>
      <c r="D93" s="3"/>
      <c r="E93" s="3"/>
      <c r="F93" s="3"/>
      <c r="G93" s="3"/>
      <c r="H93" s="3"/>
      <c r="I93" s="3"/>
      <c r="J93" s="3"/>
      <c r="K93" s="3"/>
      <c r="L93" s="57"/>
      <c r="M93" s="3"/>
      <c r="N93" s="4" t="s">
        <v>8</v>
      </c>
      <c r="O93" s="4"/>
      <c r="P93" s="14"/>
      <c r="Q93" s="17"/>
      <c r="R93" s="19" t="str">
        <f>IF(OR($N93="-",$W93="",$Y93=""),"",
IF($N93="Long",$Y93-$W93,
IF($N93="Short",$W93-$Y93-$X93-$X93,
IF($N93="Options",$Y93-$W93,””))))</f>
        <v/>
      </c>
      <c r="S93" s="16" t="str">
        <f>IF(OR($R93="-",$W93="",$Y93=""),"",
IF($R93&lt;=-0.01,"", IF($N93="Long",(Q93-P93),
IF($N93="Short",(P93-Q93),
IF($N93="Options",(Q93-P93))))))</f>
        <v/>
      </c>
      <c r="T93" s="29" t="str">
        <f>IF(OR($R93="-",$W93="",$Y93=""),"",
IF($R93&gt;=0.01,"", IF($N93="Long",(Q93-P93),
IF($N93="Short",(P93-Q93),
IF($N93="Options",(Q93-P93))))))</f>
        <v/>
      </c>
      <c r="U93" s="33" t="str">
        <f>IF(OR($N93="-",$Y93="",$W93=""),"",IF($R93&lt;=-0.01,"",
IF($N93="Long",(($Y93-$W93)/$Y93),
IF($N93="Short",(($W93-$Y93)/$Y93),
IF($N93="Options",(($Y93-$W93)/$Y93))))))</f>
        <v/>
      </c>
      <c r="V93" s="50" t="str">
        <f>IF(OR($N93="-",$Y93="",$W93=""),"",IF($R93&gt;=0.01,"",IF($N93="Long",(($Y93-$W93)/$Y93),
IF($N93="Short",(($W93-$Y93)/$Y93),
IF($N93="Options",(($Y93-$W93)/$Y93))))))</f>
        <v/>
      </c>
      <c r="W93" s="26" t="str">
        <f t="shared" si="0"/>
        <v/>
      </c>
      <c r="X93" s="26">
        <v>0</v>
      </c>
      <c r="Y93" s="27" t="str">
        <f>IF(OR($N93="-",$O93="",$Q93=""),"",
IF($N93="Long",$O93*$Q93,
IF($N93="Short",$O93*$Q93,
IF($N93="Options",$O93*$Q93*100,””))))</f>
        <v/>
      </c>
      <c r="Z93" s="5" t="str">
        <f>IF(R93="","",IF(R93&gt;0,0,1))</f>
        <v/>
      </c>
      <c r="AA93" s="5" t="str">
        <f>IF(R93="","",IF(R93&lt;0,0,1))</f>
        <v/>
      </c>
    </row>
    <row r="94" spans="1:27" x14ac:dyDescent="0.25">
      <c r="A94" s="6"/>
      <c r="B94" s="12"/>
      <c r="C94" s="3"/>
      <c r="D94" s="3"/>
      <c r="E94" s="3"/>
      <c r="F94" s="3"/>
      <c r="G94" s="3"/>
      <c r="H94" s="3"/>
      <c r="I94" s="3"/>
      <c r="J94" s="3"/>
      <c r="K94" s="3"/>
      <c r="L94" s="57"/>
      <c r="M94" s="3"/>
      <c r="N94" s="4" t="s">
        <v>8</v>
      </c>
      <c r="O94" s="4"/>
      <c r="P94" s="14"/>
      <c r="Q94" s="17"/>
      <c r="R94" s="19" t="str">
        <f>IF(OR($N94="-",$W94="",$Y94=""),"",
IF($N94="Long",$Y94-$W94,
IF($N94="Short",$W94-$Y94-$X94-$X94,
IF($N94="Options",$Y94-$W94,””))))</f>
        <v/>
      </c>
      <c r="S94" s="16" t="str">
        <f>IF(OR($R94="-",$W94="",$Y94=""),"",
IF($R94&lt;=-0.01,"", IF($N94="Long",(Q94-P94),
IF($N94="Short",(P94-Q94),
IF($N94="Options",(Q94-P94))))))</f>
        <v/>
      </c>
      <c r="T94" s="29" t="str">
        <f>IF(OR($R94="-",$W94="",$Y94=""),"",
IF($R94&gt;=0.01,"", IF($N94="Long",(Q94-P94),
IF($N94="Short",(P94-Q94),
IF($N94="Options",(Q94-P94))))))</f>
        <v/>
      </c>
      <c r="U94" s="33" t="str">
        <f>IF(OR($N94="-",$Y94="",$W94=""),"",IF($R94&lt;=-0.01,"",
IF($N94="Long",(($Y94-$W94)/$Y94),
IF($N94="Short",(($W94-$Y94)/$Y94),
IF($N94="Options",(($Y94-$W94)/$Y94))))))</f>
        <v/>
      </c>
      <c r="V94" s="50" t="str">
        <f>IF(OR($N94="-",$Y94="",$W94=""),"",IF($R94&gt;=0.01,"",IF($N94="Long",(($Y94-$W94)/$Y94),
IF($N94="Short",(($W94-$Y94)/$Y94),
IF($N94="Options",(($Y94-$W94)/$Y94))))))</f>
        <v/>
      </c>
      <c r="W94" s="26" t="str">
        <f t="shared" si="0"/>
        <v/>
      </c>
      <c r="X94" s="26">
        <v>0</v>
      </c>
      <c r="Y94" s="27" t="str">
        <f>IF(OR($N94="-",$O94="",$Q94=""),"",
IF($N94="Long",$O94*$Q94,
IF($N94="Short",$O94*$Q94,
IF($N94="Options",$O94*$Q94*100,””))))</f>
        <v/>
      </c>
      <c r="Z94" s="5" t="str">
        <f>IF(R94="","",IF(R94&gt;0,0,1))</f>
        <v/>
      </c>
      <c r="AA94" s="5" t="str">
        <f>IF(R94="","",IF(R94&lt;0,0,1))</f>
        <v/>
      </c>
    </row>
    <row r="95" spans="1:27" x14ac:dyDescent="0.25">
      <c r="A95" s="6"/>
      <c r="B95" s="12"/>
      <c r="C95" s="3"/>
      <c r="D95" s="3"/>
      <c r="E95" s="3"/>
      <c r="F95" s="3"/>
      <c r="G95" s="3"/>
      <c r="H95" s="3"/>
      <c r="I95" s="3"/>
      <c r="J95" s="3"/>
      <c r="K95" s="3"/>
      <c r="L95" s="57"/>
      <c r="M95" s="3"/>
      <c r="N95" s="4" t="s">
        <v>8</v>
      </c>
      <c r="O95" s="4"/>
      <c r="P95" s="14"/>
      <c r="Q95" s="17"/>
      <c r="R95" s="19" t="str">
        <f>IF(OR($N95="-",$W95="",$Y95=""),"",
IF($N95="Long",$Y95-$W95,
IF($N95="Short",$W95-$Y95-$X95-$X95,
IF($N95="Options",$Y95-$W95,””))))</f>
        <v/>
      </c>
      <c r="S95" s="16" t="str">
        <f>IF(OR($R95="-",$W95="",$Y95=""),"",
IF($R95&lt;=-0.01,"", IF($N95="Long",(Q95-P95),
IF($N95="Short",(P95-Q95),
IF($N95="Options",(Q95-P95))))))</f>
        <v/>
      </c>
      <c r="T95" s="29" t="str">
        <f>IF(OR($R95="-",$W95="",$Y95=""),"",
IF($R95&gt;=0.01,"", IF($N95="Long",(Q95-P95),
IF($N95="Short",(P95-Q95),
IF($N95="Options",(Q95-P95))))))</f>
        <v/>
      </c>
      <c r="U95" s="33" t="str">
        <f>IF(OR($N95="-",$Y95="",$W95=""),"",IF($R95&lt;=-0.01,"",
IF($N95="Long",(($Y95-$W95)/$Y95),
IF($N95="Short",(($W95-$Y95)/$Y95),
IF($N95="Options",(($Y95-$W95)/$Y95))))))</f>
        <v/>
      </c>
      <c r="V95" s="50" t="str">
        <f>IF(OR($N95="-",$Y95="",$W95=""),"",IF($R95&gt;=0.01,"",IF($N95="Long",(($Y95-$W95)/$Y95),
IF($N95="Short",(($W95-$Y95)/$Y95),
IF($N95="Options",(($Y95-$W95)/$Y95))))))</f>
        <v/>
      </c>
      <c r="W95" s="26" t="str">
        <f t="shared" si="0"/>
        <v/>
      </c>
      <c r="X95" s="26">
        <v>0</v>
      </c>
      <c r="Y95" s="27" t="str">
        <f>IF(OR($N95="-",$O95="",$Q95=""),"",
IF($N95="Long",$O95*$Q95,
IF($N95="Short",$O95*$Q95,
IF($N95="Options",$O95*$Q95*100,””))))</f>
        <v/>
      </c>
      <c r="Z95" s="5" t="str">
        <f>IF(R95="","",IF(R95&gt;0,0,1))</f>
        <v/>
      </c>
      <c r="AA95" s="5" t="str">
        <f>IF(R95="","",IF(R95&lt;0,0,1))</f>
        <v/>
      </c>
    </row>
    <row r="96" spans="1:27" x14ac:dyDescent="0.25">
      <c r="A96" s="6"/>
      <c r="B96" s="12"/>
      <c r="C96" s="3"/>
      <c r="D96" s="3"/>
      <c r="E96" s="3"/>
      <c r="F96" s="3"/>
      <c r="G96" s="3"/>
      <c r="H96" s="3"/>
      <c r="I96" s="3"/>
      <c r="J96" s="3"/>
      <c r="K96" s="3"/>
      <c r="L96" s="57"/>
      <c r="M96" s="3"/>
      <c r="N96" s="4" t="s">
        <v>8</v>
      </c>
      <c r="O96" s="4"/>
      <c r="P96" s="14"/>
      <c r="Q96" s="17"/>
      <c r="R96" s="19" t="str">
        <f>IF(OR($N96="-",$W96="",$Y96=""),"",
IF($N96="Long",$Y96-$W96,
IF($N96="Short",$W96-$Y96-$X96-$X96,
IF($N96="Options",$Y96-$W96,””))))</f>
        <v/>
      </c>
      <c r="S96" s="16" t="str">
        <f>IF(OR($R96="-",$W96="",$Y96=""),"",
IF($R96&lt;=-0.01,"", IF($N96="Long",(Q96-P96),
IF($N96="Short",(P96-Q96),
IF($N96="Options",(Q96-P96))))))</f>
        <v/>
      </c>
      <c r="T96" s="29" t="str">
        <f>IF(OR($R96="-",$W96="",$Y96=""),"",
IF($R96&gt;=0.01,"", IF($N96="Long",(Q96-P96),
IF($N96="Short",(P96-Q96),
IF($N96="Options",(Q96-P96))))))</f>
        <v/>
      </c>
      <c r="U96" s="33" t="str">
        <f>IF(OR($N96="-",$Y96="",$W96=""),"",IF($R96&lt;=-0.01,"",
IF($N96="Long",(($Y96-$W96)/$Y96),
IF($N96="Short",(($W96-$Y96)/$Y96),
IF($N96="Options",(($Y96-$W96)/$Y96))))))</f>
        <v/>
      </c>
      <c r="V96" s="50" t="str">
        <f>IF(OR($N96="-",$Y96="",$W96=""),"",IF($R96&gt;=0.01,"",IF($N96="Long",(($Y96-$W96)/$Y96),
IF($N96="Short",(($W96-$Y96)/$Y96),
IF($N96="Options",(($Y96-$W96)/$Y96))))))</f>
        <v/>
      </c>
      <c r="W96" s="26" t="str">
        <f t="shared" si="0"/>
        <v/>
      </c>
      <c r="X96" s="26">
        <v>0</v>
      </c>
      <c r="Y96" s="27" t="str">
        <f>IF(OR($N96="-",$O96="",$Q96=""),"",
IF($N96="Long",$O96*$Q96,
IF($N96="Short",$O96*$Q96,
IF($N96="Options",$O96*$Q96*100,””))))</f>
        <v/>
      </c>
      <c r="Z96" s="5" t="str">
        <f>IF(R96="","",IF(R96&gt;0,0,1))</f>
        <v/>
      </c>
      <c r="AA96" s="5" t="str">
        <f>IF(R96="","",IF(R96&lt;0,0,1))</f>
        <v/>
      </c>
    </row>
    <row r="97" spans="1:27" x14ac:dyDescent="0.25">
      <c r="A97" s="6"/>
      <c r="B97" s="12"/>
      <c r="C97" s="3"/>
      <c r="D97" s="3"/>
      <c r="E97" s="3"/>
      <c r="F97" s="3"/>
      <c r="G97" s="3"/>
      <c r="H97" s="3"/>
      <c r="I97" s="3"/>
      <c r="J97" s="3"/>
      <c r="K97" s="3"/>
      <c r="L97" s="57"/>
      <c r="M97" s="3"/>
      <c r="N97" s="4" t="s">
        <v>8</v>
      </c>
      <c r="O97" s="4"/>
      <c r="P97" s="14"/>
      <c r="Q97" s="17"/>
      <c r="R97" s="19" t="str">
        <f>IF(OR($N97="-",$W97="",$Y97=""),"",
IF($N97="Long",$Y97-$W97,
IF($N97="Short",$W97-$Y97-$X97-$X97,
IF($N97="Options",$Y97-$W97,””))))</f>
        <v/>
      </c>
      <c r="S97" s="16" t="str">
        <f>IF(OR($R97="-",$W97="",$Y97=""),"",
IF($R97&lt;=-0.01,"", IF($N97="Long",(Q97-P97),
IF($N97="Short",(P97-Q97),
IF($N97="Options",(Q97-P97))))))</f>
        <v/>
      </c>
      <c r="T97" s="29" t="str">
        <f>IF(OR($R97="-",$W97="",$Y97=""),"",
IF($R97&gt;=0.01,"", IF($N97="Long",(Q97-P97),
IF($N97="Short",(P97-Q97),
IF($N97="Options",(Q97-P97))))))</f>
        <v/>
      </c>
      <c r="U97" s="33" t="str">
        <f>IF(OR($N97="-",$Y97="",$W97=""),"",IF($R97&lt;=-0.01,"",
IF($N97="Long",(($Y97-$W97)/$Y97),
IF($N97="Short",(($W97-$Y97)/$Y97),
IF($N97="Options",(($Y97-$W97)/$Y97))))))</f>
        <v/>
      </c>
      <c r="V97" s="50" t="str">
        <f>IF(OR($N97="-",$Y97="",$W97=""),"",IF($R97&gt;=0.01,"",IF($N97="Long",(($Y97-$W97)/$Y97),
IF($N97="Short",(($W97-$Y97)/$Y97),
IF($N97="Options",(($Y97-$W97)/$Y97))))))</f>
        <v/>
      </c>
      <c r="W97" s="26" t="str">
        <f t="shared" si="0"/>
        <v/>
      </c>
      <c r="X97" s="26">
        <v>0</v>
      </c>
      <c r="Y97" s="27" t="str">
        <f>IF(OR($N97="-",$O97="",$Q97=""),"",
IF($N97="Long",$O97*$Q97,
IF($N97="Short",$O97*$Q97,
IF($N97="Options",$O97*$Q97*100,””))))</f>
        <v/>
      </c>
      <c r="Z97" s="5" t="str">
        <f>IF(R97="","",IF(R97&gt;0,0,1))</f>
        <v/>
      </c>
      <c r="AA97" s="5" t="str">
        <f>IF(R97="","",IF(R97&lt;0,0,1))</f>
        <v/>
      </c>
    </row>
    <row r="98" spans="1:27" x14ac:dyDescent="0.25">
      <c r="A98" s="6"/>
      <c r="B98" s="12"/>
      <c r="C98" s="3"/>
      <c r="D98" s="3"/>
      <c r="E98" s="3"/>
      <c r="F98" s="3"/>
      <c r="G98" s="3"/>
      <c r="H98" s="3"/>
      <c r="I98" s="3"/>
      <c r="J98" s="3"/>
      <c r="K98" s="3"/>
      <c r="L98" s="57"/>
      <c r="M98" s="3"/>
      <c r="N98" s="4" t="s">
        <v>8</v>
      </c>
      <c r="O98" s="4"/>
      <c r="P98" s="14"/>
      <c r="Q98" s="17"/>
      <c r="R98" s="19" t="str">
        <f>IF(OR($N98="-",$W98="",$Y98=""),"",
IF($N98="Long",$Y98-$W98,
IF($N98="Short",$W98-$Y98-$X98-$X98,
IF($N98="Options",$Y98-$W98,””))))</f>
        <v/>
      </c>
      <c r="S98" s="16" t="str">
        <f>IF(OR($R98="-",$W98="",$Y98=""),"",
IF($R98&lt;=-0.01,"", IF($N98="Long",(Q98-P98),
IF($N98="Short",(P98-Q98),
IF($N98="Options",(Q98-P98))))))</f>
        <v/>
      </c>
      <c r="T98" s="29" t="str">
        <f>IF(OR($R98="-",$W98="",$Y98=""),"",
IF($R98&gt;=0.01,"", IF($N98="Long",(Q98-P98),
IF($N98="Short",(P98-Q98),
IF($N98="Options",(Q98-P98))))))</f>
        <v/>
      </c>
      <c r="U98" s="33" t="str">
        <f>IF(OR($N98="-",$Y98="",$W98=""),"",IF($R98&lt;=-0.01,"",
IF($N98="Long",(($Y98-$W98)/$Y98),
IF($N98="Short",(($W98-$Y98)/$Y98),
IF($N98="Options",(($Y98-$W98)/$Y98))))))</f>
        <v/>
      </c>
      <c r="V98" s="50" t="str">
        <f>IF(OR($N98="-",$Y98="",$W98=""),"",IF($R98&gt;=0.01,"",IF($N98="Long",(($Y98-$W98)/$Y98),
IF($N98="Short",(($W98-$Y98)/$Y98),
IF($N98="Options",(($Y98-$W98)/$Y98))))))</f>
        <v/>
      </c>
      <c r="W98" s="26" t="str">
        <f t="shared" si="0"/>
        <v/>
      </c>
      <c r="X98" s="26">
        <v>0</v>
      </c>
      <c r="Y98" s="27" t="str">
        <f>IF(OR($N98="-",$O98="",$Q98=""),"",
IF($N98="Long",$O98*$Q98,
IF($N98="Short",$O98*$Q98,
IF($N98="Options",$O98*$Q98*100,””))))</f>
        <v/>
      </c>
      <c r="Z98" s="5" t="str">
        <f>IF(R98="","",IF(R98&gt;0,0,1))</f>
        <v/>
      </c>
      <c r="AA98" s="5" t="str">
        <f>IF(R98="","",IF(R98&lt;0,0,1))</f>
        <v/>
      </c>
    </row>
    <row r="99" spans="1:27" x14ac:dyDescent="0.25">
      <c r="A99" s="6"/>
      <c r="B99" s="12"/>
      <c r="C99" s="3"/>
      <c r="D99" s="3"/>
      <c r="E99" s="3"/>
      <c r="F99" s="3"/>
      <c r="G99" s="3"/>
      <c r="H99" s="3"/>
      <c r="I99" s="3"/>
      <c r="J99" s="3"/>
      <c r="K99" s="3"/>
      <c r="L99" s="57"/>
      <c r="M99" s="3"/>
      <c r="N99" s="4" t="s">
        <v>8</v>
      </c>
      <c r="O99" s="4"/>
      <c r="P99" s="14"/>
      <c r="Q99" s="17"/>
      <c r="R99" s="19" t="str">
        <f>IF(OR($N99="-",$W99="",$Y99=""),"",
IF($N99="Long",$Y99-$W99,
IF($N99="Short",$W99-$Y99-$X99-$X99,
IF($N99="Options",$Y99-$W99,””))))</f>
        <v/>
      </c>
      <c r="S99" s="16" t="str">
        <f>IF(OR($R99="-",$W99="",$Y99=""),"",
IF($R99&lt;=-0.01,"", IF($N99="Long",(Q99-P99),
IF($N99="Short",(P99-Q99),
IF($N99="Options",(Q99-P99))))))</f>
        <v/>
      </c>
      <c r="T99" s="29" t="str">
        <f>IF(OR($R99="-",$W99="",$Y99=""),"",
IF($R99&gt;=0.01,"", IF($N99="Long",(Q99-P99),
IF($N99="Short",(P99-Q99),
IF($N99="Options",(Q99-P99))))))</f>
        <v/>
      </c>
      <c r="U99" s="33" t="str">
        <f>IF(OR($N99="-",$Y99="",$W99=""),"",IF($R99&lt;=-0.01,"",
IF($N99="Long",(($Y99-$W99)/$Y99),
IF($N99="Short",(($W99-$Y99)/$Y99),
IF($N99="Options",(($Y99-$W99)/$Y99))))))</f>
        <v/>
      </c>
      <c r="V99" s="50" t="str">
        <f>IF(OR($N99="-",$Y99="",$W99=""),"",IF($R99&gt;=0.01,"",IF($N99="Long",(($Y99-$W99)/$Y99),
IF($N99="Short",(($W99-$Y99)/$Y99),
IF($N99="Options",(($Y99-$W99)/$Y99))))))</f>
        <v/>
      </c>
      <c r="W99" s="26" t="str">
        <f t="shared" si="0"/>
        <v/>
      </c>
      <c r="X99" s="26">
        <v>0</v>
      </c>
      <c r="Y99" s="27" t="str">
        <f>IF(OR($N99="-",$O99="",$Q99=""),"",
IF($N99="Long",$O99*$Q99,
IF($N99="Short",$O99*$Q99,
IF($N99="Options",$O99*$Q99*100,””))))</f>
        <v/>
      </c>
      <c r="Z99" s="5" t="str">
        <f>IF(R99="","",IF(R99&gt;0,0,1))</f>
        <v/>
      </c>
      <c r="AA99" s="5" t="str">
        <f>IF(R99="","",IF(R99&lt;0,0,1))</f>
        <v/>
      </c>
    </row>
    <row r="100" spans="1:27" x14ac:dyDescent="0.25">
      <c r="A100" s="6"/>
      <c r="B100" s="12"/>
      <c r="C100" s="3"/>
      <c r="D100" s="3"/>
      <c r="E100" s="3"/>
      <c r="F100" s="3"/>
      <c r="G100" s="3"/>
      <c r="H100" s="3"/>
      <c r="I100" s="3"/>
      <c r="J100" s="3"/>
      <c r="K100" s="3"/>
      <c r="L100" s="57"/>
      <c r="M100" s="3"/>
      <c r="N100" s="4" t="s">
        <v>8</v>
      </c>
      <c r="O100" s="4"/>
      <c r="P100" s="14"/>
      <c r="Q100" s="17"/>
      <c r="R100" s="19" t="str">
        <f>IF(OR($N100="-",$W100="",$Y100=""),"",
IF($N100="Long",$Y100-$W100,
IF($N100="Short",$W100-$Y100-$X100-$X100,
IF($N100="Options",$Y100-$W100,””))))</f>
        <v/>
      </c>
      <c r="S100" s="16" t="str">
        <f>IF(OR($R100="-",$W100="",$Y100=""),"",
IF($R100&lt;=-0.01,"", IF($N100="Long",(Q100-P100),
IF($N100="Short",(P100-Q100),
IF($N100="Options",(Q100-P100))))))</f>
        <v/>
      </c>
      <c r="T100" s="29" t="str">
        <f>IF(OR($R100="-",$W100="",$Y100=""),"",
IF($R100&gt;=0.01,"", IF($N100="Long",(Q100-P100),
IF($N100="Short",(P100-Q100),
IF($N100="Options",(Q100-P100))))))</f>
        <v/>
      </c>
      <c r="U100" s="33" t="str">
        <f>IF(OR($N100="-",$Y100="",$W100=""),"",IF($R100&lt;=-0.01,"",
IF($N100="Long",(($Y100-$W100)/$Y100),
IF($N100="Short",(($W100-$Y100)/$Y100),
IF($N100="Options",(($Y100-$W100)/$Y100))))))</f>
        <v/>
      </c>
      <c r="V100" s="50" t="str">
        <f>IF(OR($N100="-",$Y100="",$W100=""),"",IF($R100&gt;=0.01,"",IF($N100="Long",(($Y100-$W100)/$Y100),
IF($N100="Short",(($W100-$Y100)/$Y100),
IF($N100="Options",(($Y100-$W100)/$Y100))))))</f>
        <v/>
      </c>
      <c r="W100" s="26" t="str">
        <f t="shared" si="0"/>
        <v/>
      </c>
      <c r="X100" s="26">
        <v>0</v>
      </c>
      <c r="Y100" s="27" t="str">
        <f>IF(OR($N100="-",$O100="",$Q100=""),"",
IF($N100="Long",$O100*$Q100,
IF($N100="Short",$O100*$Q100,
IF($N100="Options",$O100*$Q100*100,””))))</f>
        <v/>
      </c>
      <c r="Z100" s="5" t="str">
        <f>IF(R100="","",IF(R100&gt;0,0,1))</f>
        <v/>
      </c>
      <c r="AA100" s="5" t="str">
        <f>IF(R100="","",IF(R100&lt;0,0,1))</f>
        <v/>
      </c>
    </row>
    <row r="101" spans="1:27" x14ac:dyDescent="0.25">
      <c r="A101" s="6"/>
      <c r="B101" s="12"/>
      <c r="C101" s="3"/>
      <c r="D101" s="3"/>
      <c r="E101" s="3"/>
      <c r="F101" s="3"/>
      <c r="G101" s="3"/>
      <c r="H101" s="3"/>
      <c r="I101" s="3"/>
      <c r="J101" s="3"/>
      <c r="K101" s="3"/>
      <c r="L101" s="57"/>
      <c r="M101" s="3"/>
      <c r="N101" s="4" t="s">
        <v>8</v>
      </c>
      <c r="O101" s="4"/>
      <c r="P101" s="14"/>
      <c r="Q101" s="17"/>
      <c r="R101" s="19" t="str">
        <f>IF(OR($N101="-",$W101="",$Y101=""),"",
IF($N101="Long",$Y101-$W101,
IF($N101="Short",$W101-$Y101-$X101-$X101,
IF($N101="Options",$Y101-$W101,””))))</f>
        <v/>
      </c>
      <c r="S101" s="16" t="str">
        <f>IF(OR($R101="-",$W101="",$Y101=""),"",
IF($R101&lt;=-0.01,"", IF($N101="Long",(Q101-P101),
IF($N101="Short",(P101-Q101),
IF($N101="Options",(Q101-P101))))))</f>
        <v/>
      </c>
      <c r="T101" s="29" t="str">
        <f>IF(OR($R101="-",$W101="",$Y101=""),"",
IF($R101&gt;=0.01,"", IF($N101="Long",(Q101-P101),
IF($N101="Short",(P101-Q101),
IF($N101="Options",(Q101-P101))))))</f>
        <v/>
      </c>
      <c r="U101" s="33" t="str">
        <f>IF(OR($N101="-",$Y101="",$W101=""),"",IF($R101&lt;=-0.01,"",
IF($N101="Long",(($Y101-$W101)/$Y101),
IF($N101="Short",(($W101-$Y101)/$Y101),
IF($N101="Options",(($Y101-$W101)/$Y101))))))</f>
        <v/>
      </c>
      <c r="V101" s="50" t="str">
        <f>IF(OR($N101="-",$Y101="",$W101=""),"",IF($R101&gt;=0.01,"",IF($N101="Long",(($Y101-$W101)/$Y101),
IF($N101="Short",(($W101-$Y101)/$Y101),
IF($N101="Options",(($Y101-$W101)/$Y101))))))</f>
        <v/>
      </c>
      <c r="W101" s="26" t="str">
        <f t="shared" si="0"/>
        <v/>
      </c>
      <c r="X101" s="26">
        <v>0</v>
      </c>
      <c r="Y101" s="27" t="str">
        <f>IF(OR($N101="-",$O101="",$Q101=""),"",
IF($N101="Long",$O101*$Q101,
IF($N101="Short",$O101*$Q101,
IF($N101="Options",$O101*$Q101*100,””))))</f>
        <v/>
      </c>
      <c r="Z101" s="5" t="str">
        <f>IF(R101="","",IF(R101&gt;0,0,1))</f>
        <v/>
      </c>
      <c r="AA101" s="5" t="str">
        <f>IF(R101="","",IF(R101&lt;0,0,1))</f>
        <v/>
      </c>
    </row>
    <row r="102" spans="1:27" x14ac:dyDescent="0.25">
      <c r="A102" s="6"/>
      <c r="B102" s="12"/>
      <c r="C102" s="3"/>
      <c r="D102" s="3"/>
      <c r="E102" s="3"/>
      <c r="F102" s="3"/>
      <c r="G102" s="3"/>
      <c r="H102" s="3"/>
      <c r="I102" s="3"/>
      <c r="J102" s="3"/>
      <c r="K102" s="3"/>
      <c r="L102" s="57"/>
      <c r="M102" s="3"/>
      <c r="N102" s="4" t="s">
        <v>8</v>
      </c>
      <c r="O102" s="4"/>
      <c r="P102" s="14"/>
      <c r="Q102" s="17"/>
      <c r="R102" s="19" t="str">
        <f>IF(OR($N102="-",$W102="",$Y102=""),"",
IF($N102="Long",$Y102-$W102,
IF($N102="Short",$W102-$Y102-$X102-$X102,
IF($N102="Options",$Y102-$W102,””))))</f>
        <v/>
      </c>
      <c r="S102" s="16" t="str">
        <f>IF(OR($R102="-",$W102="",$Y102=""),"",
IF($R102&lt;=-0.01,"", IF($N102="Long",(Q102-P102),
IF($N102="Short",(P102-Q102),
IF($N102="Options",(Q102-P102))))))</f>
        <v/>
      </c>
      <c r="T102" s="29" t="str">
        <f>IF(OR($R102="-",$W102="",$Y102=""),"",
IF($R102&gt;=0.01,"", IF($N102="Long",(Q102-P102),
IF($N102="Short",(P102-Q102),
IF($N102="Options",(Q102-P102))))))</f>
        <v/>
      </c>
      <c r="U102" s="33" t="str">
        <f>IF(OR($N102="-",$Y102="",$W102=""),"",IF($R102&lt;=-0.01,"",
IF($N102="Long",(($Y102-$W102)/$Y102),
IF($N102="Short",(($W102-$Y102)/$Y102),
IF($N102="Options",(($Y102-$W102)/$Y102))))))</f>
        <v/>
      </c>
      <c r="V102" s="50" t="str">
        <f>IF(OR($N102="-",$Y102="",$W102=""),"",IF($R102&gt;=0.01,"",IF($N102="Long",(($Y102-$W102)/$Y102),
IF($N102="Short",(($W102-$Y102)/$Y102),
IF($N102="Options",(($Y102-$W102)/$Y102))))))</f>
        <v/>
      </c>
      <c r="W102" s="26" t="str">
        <f t="shared" si="0"/>
        <v/>
      </c>
      <c r="X102" s="26">
        <v>0</v>
      </c>
      <c r="Y102" s="27" t="str">
        <f>IF(OR($N102="-",$O102="",$Q102=""),"",
IF($N102="Long",$O102*$Q102,
IF($N102="Short",$O102*$Q102,
IF($N102="Options",$O102*$Q102*100,””))))</f>
        <v/>
      </c>
      <c r="Z102" s="5" t="str">
        <f>IF(R102="","",IF(R102&gt;0,0,1))</f>
        <v/>
      </c>
      <c r="AA102" s="5" t="str">
        <f>IF(R102="","",IF(R102&lt;0,0,1))</f>
        <v/>
      </c>
    </row>
    <row r="103" spans="1:27" x14ac:dyDescent="0.25">
      <c r="A103" s="6"/>
      <c r="B103" s="12"/>
      <c r="C103" s="3"/>
      <c r="D103" s="3"/>
      <c r="E103" s="3"/>
      <c r="F103" s="3"/>
      <c r="G103" s="3"/>
      <c r="H103" s="3"/>
      <c r="I103" s="3"/>
      <c r="J103" s="3"/>
      <c r="K103" s="3"/>
      <c r="L103" s="57"/>
      <c r="M103" s="3"/>
      <c r="N103" s="4" t="s">
        <v>8</v>
      </c>
      <c r="O103" s="4"/>
      <c r="P103" s="14"/>
      <c r="Q103" s="17"/>
      <c r="R103" s="19" t="str">
        <f>IF(OR($N103="-",$W103="",$Y103=""),"",
IF($N103="Long",$Y103-$W103,
IF($N103="Short",$W103-$Y103-$X103-$X103,
IF($N103="Options",$Y103-$W103,””))))</f>
        <v/>
      </c>
      <c r="S103" s="16" t="str">
        <f>IF(OR($R103="-",$W103="",$Y103=""),"",
IF($R103&lt;=-0.01,"", IF($N103="Long",(Q103-P103),
IF($N103="Short",(P103-Q103),
IF($N103="Options",(Q103-P103))))))</f>
        <v/>
      </c>
      <c r="T103" s="29" t="str">
        <f>IF(OR($R103="-",$W103="",$Y103=""),"",
IF($R103&gt;=0.01,"", IF($N103="Long",(Q103-P103),
IF($N103="Short",(P103-Q103),
IF($N103="Options",(Q103-P103))))))</f>
        <v/>
      </c>
      <c r="U103" s="33" t="str">
        <f>IF(OR($N103="-",$Y103="",$W103=""),"",IF($R103&lt;=-0.01,"",
IF($N103="Long",(($Y103-$W103)/$Y103),
IF($N103="Short",(($W103-$Y103)/$Y103),
IF($N103="Options",(($Y103-$W103)/$Y103))))))</f>
        <v/>
      </c>
      <c r="V103" s="50" t="str">
        <f>IF(OR($N103="-",$Y103="",$W103=""),"",IF($R103&gt;=0.01,"",IF($N103="Long",(($Y103-$W103)/$Y103),
IF($N103="Short",(($W103-$Y103)/$Y103),
IF($N103="Options",(($Y103-$W103)/$Y103))))))</f>
        <v/>
      </c>
      <c r="W103" s="26" t="str">
        <f t="shared" si="0"/>
        <v/>
      </c>
      <c r="X103" s="26">
        <v>0</v>
      </c>
      <c r="Y103" s="27" t="str">
        <f>IF(OR($N103="-",$O103="",$Q103=""),"",
IF($N103="Long",$O103*$Q103,
IF($N103="Short",$O103*$Q103,
IF($N103="Options",$O103*$Q103*100,””))))</f>
        <v/>
      </c>
      <c r="Z103" s="5" t="str">
        <f>IF(R103="","",IF(R103&gt;0,0,1))</f>
        <v/>
      </c>
      <c r="AA103" s="5" t="str">
        <f>IF(R103="","",IF(R103&lt;0,0,1))</f>
        <v/>
      </c>
    </row>
    <row r="104" spans="1:27" x14ac:dyDescent="0.25">
      <c r="A104" s="6"/>
      <c r="B104" s="12"/>
      <c r="C104" s="3"/>
      <c r="D104" s="3"/>
      <c r="E104" s="3"/>
      <c r="F104" s="3"/>
      <c r="G104" s="3"/>
      <c r="H104" s="3"/>
      <c r="I104" s="3"/>
      <c r="J104" s="3"/>
      <c r="K104" s="3"/>
      <c r="L104" s="57"/>
      <c r="M104" s="3"/>
      <c r="N104" s="4" t="s">
        <v>8</v>
      </c>
      <c r="O104" s="4"/>
      <c r="P104" s="14"/>
      <c r="Q104" s="17"/>
      <c r="R104" s="19" t="str">
        <f>IF(OR($N104="-",$W104="",$Y104=""),"",
IF($N104="Long",$Y104-$W104,
IF($N104="Short",$W104-$Y104-$X104-$X104,
IF($N104="Options",$Y104-$W104,””))))</f>
        <v/>
      </c>
      <c r="S104" s="16" t="str">
        <f>IF(OR($R104="-",$W104="",$Y104=""),"",
IF($R104&lt;=-0.01,"", IF($N104="Long",(Q104-P104),
IF($N104="Short",(P104-Q104),
IF($N104="Options",(Q104-P104))))))</f>
        <v/>
      </c>
      <c r="T104" s="29" t="str">
        <f>IF(OR($R104="-",$W104="",$Y104=""),"",
IF($R104&gt;=0.01,"", IF($N104="Long",(Q104-P104),
IF($N104="Short",(P104-Q104),
IF($N104="Options",(Q104-P104))))))</f>
        <v/>
      </c>
      <c r="U104" s="33" t="str">
        <f>IF(OR($N104="-",$Y104="",$W104=""),"",IF($R104&lt;=-0.01,"",
IF($N104="Long",(($Y104-$W104)/$Y104),
IF($N104="Short",(($W104-$Y104)/$Y104),
IF($N104="Options",(($Y104-$W104)/$Y104))))))</f>
        <v/>
      </c>
      <c r="V104" s="50" t="str">
        <f>IF(OR($N104="-",$Y104="",$W104=""),"",IF($R104&gt;=0.01,"",IF($N104="Long",(($Y104-$W104)/$Y104),
IF($N104="Short",(($W104-$Y104)/$Y104),
IF($N104="Options",(($Y104-$W104)/$Y104))))))</f>
        <v/>
      </c>
      <c r="W104" s="26" t="str">
        <f t="shared" si="0"/>
        <v/>
      </c>
      <c r="X104" s="26">
        <v>0</v>
      </c>
      <c r="Y104" s="27" t="str">
        <f>IF(OR($N104="-",$O104="",$Q104=""),"",
IF($N104="Long",$O104*$Q104,
IF($N104="Short",$O104*$Q104,
IF($N104="Options",$O104*$Q104*100,””))))</f>
        <v/>
      </c>
      <c r="Z104" s="5" t="str">
        <f>IF(R104="","",IF(R104&gt;0,0,1))</f>
        <v/>
      </c>
      <c r="AA104" s="5" t="str">
        <f>IF(R104="","",IF(R104&lt;0,0,1))</f>
        <v/>
      </c>
    </row>
    <row r="105" spans="1:27" x14ac:dyDescent="0.25">
      <c r="A105" s="6"/>
      <c r="B105" s="12"/>
      <c r="C105" s="3"/>
      <c r="D105" s="3"/>
      <c r="E105" s="3"/>
      <c r="F105" s="3"/>
      <c r="G105" s="3"/>
      <c r="H105" s="3"/>
      <c r="I105" s="3"/>
      <c r="J105" s="3"/>
      <c r="K105" s="3"/>
      <c r="L105" s="57"/>
      <c r="M105" s="3"/>
      <c r="N105" s="4" t="s">
        <v>8</v>
      </c>
      <c r="O105" s="4"/>
      <c r="P105" s="14"/>
      <c r="Q105" s="17"/>
      <c r="R105" s="19" t="str">
        <f>IF(OR($N105="-",$W105="",$Y105=""),"",
IF($N105="Long",$Y105-$W105,
IF($N105="Short",$W105-$Y105-$X105-$X105,
IF($N105="Options",$Y105-$W105,””))))</f>
        <v/>
      </c>
      <c r="S105" s="16" t="str">
        <f>IF(OR($R105="-",$W105="",$Y105=""),"",
IF($R105&lt;=-0.01,"", IF($N105="Long",(Q105-P105),
IF($N105="Short",(P105-Q105),
IF($N105="Options",(Q105-P105))))))</f>
        <v/>
      </c>
      <c r="T105" s="29" t="str">
        <f>IF(OR($R105="-",$W105="",$Y105=""),"",
IF($R105&gt;=0.01,"", IF($N105="Long",(Q105-P105),
IF($N105="Short",(P105-Q105),
IF($N105="Options",(Q105-P105))))))</f>
        <v/>
      </c>
      <c r="U105" s="33" t="str">
        <f>IF(OR($N105="-",$Y105="",$W105=""),"",IF($R105&lt;=-0.01,"",
IF($N105="Long",(($Y105-$W105)/$Y105),
IF($N105="Short",(($W105-$Y105)/$Y105),
IF($N105="Options",(($Y105-$W105)/$Y105))))))</f>
        <v/>
      </c>
      <c r="V105" s="50" t="str">
        <f>IF(OR($N105="-",$Y105="",$W105=""),"",IF($R105&gt;=0.01,"",IF($N105="Long",(($Y105-$W105)/$Y105),
IF($N105="Short",(($W105-$Y105)/$Y105),
IF($N105="Options",(($Y105-$W105)/$Y105))))))</f>
        <v/>
      </c>
      <c r="W105" s="26" t="str">
        <f t="shared" si="0"/>
        <v/>
      </c>
      <c r="X105" s="26">
        <v>0</v>
      </c>
      <c r="Y105" s="27" t="str">
        <f>IF(OR($N105="-",$O105="",$Q105=""),"",
IF($N105="Long",$O105*$Q105,
IF($N105="Short",$O105*$Q105,
IF($N105="Options",$O105*$Q105*100,””))))</f>
        <v/>
      </c>
      <c r="Z105" s="5" t="str">
        <f>IF(R105="","",IF(R105&gt;0,0,1))</f>
        <v/>
      </c>
      <c r="AA105" s="5" t="str">
        <f>IF(R105="","",IF(R105&lt;0,0,1))</f>
        <v/>
      </c>
    </row>
    <row r="106" spans="1:27" x14ac:dyDescent="0.25">
      <c r="A106" s="6"/>
      <c r="B106" s="12"/>
      <c r="C106" s="3"/>
      <c r="D106" s="3"/>
      <c r="E106" s="3"/>
      <c r="F106" s="3"/>
      <c r="G106" s="3"/>
      <c r="H106" s="3"/>
      <c r="I106" s="3"/>
      <c r="J106" s="3"/>
      <c r="K106" s="3"/>
      <c r="L106" s="57"/>
      <c r="M106" s="3"/>
      <c r="N106" s="4" t="s">
        <v>8</v>
      </c>
      <c r="O106" s="4"/>
      <c r="P106" s="14"/>
      <c r="Q106" s="17"/>
      <c r="R106" s="19" t="str">
        <f>IF(OR($N106="-",$W106="",$Y106=""),"",
IF($N106="Long",$Y106-$W106,
IF($N106="Short",$W106-$Y106-$X106-$X106,
IF($N106="Options",$Y106-$W106,””))))</f>
        <v/>
      </c>
      <c r="S106" s="16" t="str">
        <f>IF(OR($R106="-",$W106="",$Y106=""),"",
IF($R106&lt;=-0.01,"", IF($N106="Long",(Q106-P106),
IF($N106="Short",(P106-Q106),
IF($N106="Options",(Q106-P106))))))</f>
        <v/>
      </c>
      <c r="T106" s="29" t="str">
        <f>IF(OR($R106="-",$W106="",$Y106=""),"",
IF($R106&gt;=0.01,"", IF($N106="Long",(Q106-P106),
IF($N106="Short",(P106-Q106),
IF($N106="Options",(Q106-P106))))))</f>
        <v/>
      </c>
      <c r="U106" s="33" t="str">
        <f>IF(OR($N106="-",$Y106="",$W106=""),"",IF($R106&lt;=-0.01,"",
IF($N106="Long",(($Y106-$W106)/$Y106),
IF($N106="Short",(($W106-$Y106)/$Y106),
IF($N106="Options",(($Y106-$W106)/$Y106))))))</f>
        <v/>
      </c>
      <c r="V106" s="50" t="str">
        <f>IF(OR($N106="-",$Y106="",$W106=""),"",IF($R106&gt;=0.01,"",IF($N106="Long",(($Y106-$W106)/$Y106),
IF($N106="Short",(($W106-$Y106)/$Y106),
IF($N106="Options",(($Y106-$W106)/$Y106))))))</f>
        <v/>
      </c>
      <c r="W106" s="26" t="str">
        <f t="shared" si="0"/>
        <v/>
      </c>
      <c r="X106" s="26">
        <v>0</v>
      </c>
      <c r="Y106" s="27" t="str">
        <f>IF(OR($N106="-",$O106="",$Q106=""),"",
IF($N106="Long",$O106*$Q106,
IF($N106="Short",$O106*$Q106,
IF($N106="Options",$O106*$Q106*100,””))))</f>
        <v/>
      </c>
      <c r="Z106" s="5" t="str">
        <f>IF(R106="","",IF(R106&gt;0,0,1))</f>
        <v/>
      </c>
      <c r="AA106" s="5" t="str">
        <f>IF(R106="","",IF(R106&lt;0,0,1))</f>
        <v/>
      </c>
    </row>
    <row r="107" spans="1:27" x14ac:dyDescent="0.25">
      <c r="A107" s="6"/>
      <c r="B107" s="12"/>
      <c r="C107" s="3"/>
      <c r="D107" s="3"/>
      <c r="E107" s="3"/>
      <c r="F107" s="3"/>
      <c r="G107" s="3"/>
      <c r="H107" s="3"/>
      <c r="I107" s="3"/>
      <c r="J107" s="3"/>
      <c r="K107" s="3"/>
      <c r="L107" s="57"/>
      <c r="M107" s="3"/>
      <c r="N107" s="4" t="s">
        <v>8</v>
      </c>
      <c r="O107" s="4"/>
      <c r="P107" s="14"/>
      <c r="Q107" s="17"/>
      <c r="R107" s="19" t="str">
        <f>IF(OR($N107="-",$W107="",$Y107=""),"",
IF($N107="Long",$Y107-$W107,
IF($N107="Short",$W107-$Y107-$X107-$X107,
IF($N107="Options",$Y107-$W107,””))))</f>
        <v/>
      </c>
      <c r="S107" s="16" t="str">
        <f>IF(OR($R107="-",$W107="",$Y107=""),"",
IF($R107&lt;=-0.01,"", IF($N107="Long",(Q107-P107),
IF($N107="Short",(P107-Q107),
IF($N107="Options",(Q107-P107))))))</f>
        <v/>
      </c>
      <c r="T107" s="29" t="str">
        <f>IF(OR($R107="-",$W107="",$Y107=""),"",
IF($R107&gt;=0.01,"", IF($N107="Long",(Q107-P107),
IF($N107="Short",(P107-Q107),
IF($N107="Options",(Q107-P107))))))</f>
        <v/>
      </c>
      <c r="U107" s="33" t="str">
        <f>IF(OR($N107="-",$Y107="",$W107=""),"",IF($R107&lt;=-0.01,"",
IF($N107="Long",(($Y107-$W107)/$Y107),
IF($N107="Short",(($W107-$Y107)/$Y107),
IF($N107="Options",(($Y107-$W107)/$Y107))))))</f>
        <v/>
      </c>
      <c r="V107" s="50" t="str">
        <f>IF(OR($N107="-",$Y107="",$W107=""),"",IF($R107&gt;=0.01,"",IF($N107="Long",(($Y107-$W107)/$Y107),
IF($N107="Short",(($W107-$Y107)/$Y107),
IF($N107="Options",(($Y107-$W107)/$Y107))))))</f>
        <v/>
      </c>
      <c r="W107" s="26" t="str">
        <f t="shared" si="0"/>
        <v/>
      </c>
      <c r="X107" s="26">
        <v>0</v>
      </c>
      <c r="Y107" s="27" t="str">
        <f>IF(OR($N107="-",$O107="",$Q107=""),"",
IF($N107="Long",$O107*$Q107,
IF($N107="Short",$O107*$Q107,
IF($N107="Options",$O107*$Q107*100,””))))</f>
        <v/>
      </c>
      <c r="Z107" s="5" t="str">
        <f>IF(R107="","",IF(R107&gt;0,0,1))</f>
        <v/>
      </c>
      <c r="AA107" s="5" t="str">
        <f>IF(R107="","",IF(R107&lt;0,0,1))</f>
        <v/>
      </c>
    </row>
    <row r="108" spans="1:27" x14ac:dyDescent="0.25">
      <c r="A108" s="6"/>
      <c r="B108" s="12"/>
      <c r="C108" s="3"/>
      <c r="D108" s="3"/>
      <c r="E108" s="3"/>
      <c r="F108" s="3"/>
      <c r="G108" s="3"/>
      <c r="H108" s="3"/>
      <c r="I108" s="3"/>
      <c r="J108" s="3"/>
      <c r="K108" s="3"/>
      <c r="L108" s="57"/>
      <c r="M108" s="3"/>
      <c r="N108" s="4" t="s">
        <v>8</v>
      </c>
      <c r="O108" s="4"/>
      <c r="P108" s="14"/>
      <c r="Q108" s="17"/>
      <c r="R108" s="19" t="str">
        <f>IF(OR($N108="-",$W108="",$Y108=""),"",
IF($N108="Long",$Y108-$W108,
IF($N108="Short",$W108-$Y108-$X108-$X108,
IF($N108="Options",$Y108-$W108,””))))</f>
        <v/>
      </c>
      <c r="S108" s="16" t="str">
        <f>IF(OR($R108="-",$W108="",$Y108=""),"",
IF($R108&lt;=-0.01,"", IF($N108="Long",(Q108-P108),
IF($N108="Short",(P108-Q108),
IF($N108="Options",(Q108-P108))))))</f>
        <v/>
      </c>
      <c r="T108" s="29" t="str">
        <f>IF(OR($R108="-",$W108="",$Y108=""),"",
IF($R108&gt;=0.01,"", IF($N108="Long",(Q108-P108),
IF($N108="Short",(P108-Q108),
IF($N108="Options",(Q108-P108))))))</f>
        <v/>
      </c>
      <c r="U108" s="33" t="str">
        <f>IF(OR($N108="-",$Y108="",$W108=""),"",IF($R108&lt;=-0.01,"",
IF($N108="Long",(($Y108-$W108)/$Y108),
IF($N108="Short",(($W108-$Y108)/$Y108),
IF($N108="Options",(($Y108-$W108)/$Y108))))))</f>
        <v/>
      </c>
      <c r="V108" s="50" t="str">
        <f>IF(OR($N108="-",$Y108="",$W108=""),"",IF($R108&gt;=0.01,"",IF($N108="Long",(($Y108-$W108)/$Y108),
IF($N108="Short",(($W108-$Y108)/$Y108),
IF($N108="Options",(($Y108-$W108)/$Y108))))))</f>
        <v/>
      </c>
      <c r="W108" s="26" t="str">
        <f t="shared" si="0"/>
        <v/>
      </c>
      <c r="X108" s="26">
        <v>0</v>
      </c>
      <c r="Y108" s="27" t="str">
        <f>IF(OR($N108="-",$O108="",$Q108=""),"",
IF($N108="Long",$O108*$Q108,
IF($N108="Short",$O108*$Q108,
IF($N108="Options",$O108*$Q108*100,””))))</f>
        <v/>
      </c>
      <c r="Z108" s="5" t="str">
        <f>IF(R108="","",IF(R108&gt;0,0,1))</f>
        <v/>
      </c>
      <c r="AA108" s="5" t="str">
        <f>IF(R108="","",IF(R108&lt;0,0,1))</f>
        <v/>
      </c>
    </row>
    <row r="109" spans="1:27" x14ac:dyDescent="0.25">
      <c r="A109" s="6"/>
      <c r="B109" s="12"/>
      <c r="C109" s="3"/>
      <c r="D109" s="3"/>
      <c r="E109" s="3"/>
      <c r="F109" s="3"/>
      <c r="G109" s="3"/>
      <c r="H109" s="3"/>
      <c r="I109" s="3"/>
      <c r="J109" s="3"/>
      <c r="K109" s="3"/>
      <c r="L109" s="57"/>
      <c r="M109" s="3"/>
      <c r="N109" s="4" t="s">
        <v>8</v>
      </c>
      <c r="O109" s="4"/>
      <c r="P109" s="14"/>
      <c r="Q109" s="17"/>
      <c r="R109" s="19" t="str">
        <f>IF(OR($N109="-",$W109="",$Y109=""),"",
IF($N109="Long",$Y109-$W109,
IF($N109="Short",$W109-$Y109-$X109-$X109,
IF($N109="Options",$Y109-$W109,””))))</f>
        <v/>
      </c>
      <c r="S109" s="16" t="str">
        <f>IF(OR($R109="-",$W109="",$Y109=""),"",
IF($R109&lt;=-0.01,"", IF($N109="Long",(Q109-P109),
IF($N109="Short",(P109-Q109),
IF($N109="Options",(Q109-P109))))))</f>
        <v/>
      </c>
      <c r="T109" s="29" t="str">
        <f>IF(OR($R109="-",$W109="",$Y109=""),"",
IF($R109&gt;=0.01,"", IF($N109="Long",(Q109-P109),
IF($N109="Short",(P109-Q109),
IF($N109="Options",(Q109-P109))))))</f>
        <v/>
      </c>
      <c r="U109" s="33" t="str">
        <f>IF(OR($N109="-",$Y109="",$W109=""),"",IF($R109&lt;=-0.01,"",
IF($N109="Long",(($Y109-$W109)/$Y109),
IF($N109="Short",(($W109-$Y109)/$Y109),
IF($N109="Options",(($Y109-$W109)/$Y109))))))</f>
        <v/>
      </c>
      <c r="V109" s="50" t="str">
        <f>IF(OR($N109="-",$Y109="",$W109=""),"",IF($R109&gt;=0.01,"",IF($N109="Long",(($Y109-$W109)/$Y109),
IF($N109="Short",(($W109-$Y109)/$Y109),
IF($N109="Options",(($Y109-$W109)/$Y109))))))</f>
        <v/>
      </c>
      <c r="W109" s="26" t="str">
        <f t="shared" si="0"/>
        <v/>
      </c>
      <c r="X109" s="26">
        <v>0</v>
      </c>
      <c r="Y109" s="27" t="str">
        <f>IF(OR($N109="-",$O109="",$Q109=""),"",
IF($N109="Long",$O109*$Q109,
IF($N109="Short",$O109*$Q109,
IF($N109="Options",$O109*$Q109*100,””))))</f>
        <v/>
      </c>
      <c r="Z109" s="5" t="str">
        <f>IF(R109="","",IF(R109&gt;0,0,1))</f>
        <v/>
      </c>
      <c r="AA109" s="5" t="str">
        <f>IF(R109="","",IF(R109&lt;0,0,1))</f>
        <v/>
      </c>
    </row>
    <row r="110" spans="1:27" x14ac:dyDescent="0.25">
      <c r="A110" s="6"/>
      <c r="B110" s="12"/>
      <c r="C110" s="3"/>
      <c r="D110" s="3"/>
      <c r="E110" s="3"/>
      <c r="F110" s="3"/>
      <c r="G110" s="3"/>
      <c r="H110" s="3"/>
      <c r="I110" s="3"/>
      <c r="J110" s="3"/>
      <c r="K110" s="3"/>
      <c r="L110" s="57"/>
      <c r="M110" s="3"/>
      <c r="N110" s="4" t="s">
        <v>8</v>
      </c>
      <c r="O110" s="4"/>
      <c r="P110" s="14"/>
      <c r="Q110" s="17"/>
      <c r="R110" s="19" t="str">
        <f>IF(OR($N110="-",$W110="",$Y110=""),"",
IF($N110="Long",$Y110-$W110,
IF($N110="Short",$W110-$Y110-$X110-$X110,
IF($N110="Options",$Y110-$W110,””))))</f>
        <v/>
      </c>
      <c r="S110" s="16" t="str">
        <f>IF(OR($R110="-",$W110="",$Y110=""),"",
IF($R110&lt;=-0.01,"", IF($N110="Long",(Q110-P110),
IF($N110="Short",(P110-Q110),
IF($N110="Options",(Q110-P110))))))</f>
        <v/>
      </c>
      <c r="T110" s="29" t="str">
        <f>IF(OR($R110="-",$W110="",$Y110=""),"",
IF($R110&gt;=0.01,"", IF($N110="Long",(Q110-P110),
IF($N110="Short",(P110-Q110),
IF($N110="Options",(Q110-P110))))))</f>
        <v/>
      </c>
      <c r="U110" s="33" t="str">
        <f>IF(OR($N110="-",$Y110="",$W110=""),"",IF($R110&lt;=-0.01,"",
IF($N110="Long",(($Y110-$W110)/$Y110),
IF($N110="Short",(($W110-$Y110)/$Y110),
IF($N110="Options",(($Y110-$W110)/$Y110))))))</f>
        <v/>
      </c>
      <c r="V110" s="50" t="str">
        <f>IF(OR($N110="-",$Y110="",$W110=""),"",IF($R110&gt;=0.01,"",IF($N110="Long",(($Y110-$W110)/$Y110),
IF($N110="Short",(($W110-$Y110)/$Y110),
IF($N110="Options",(($Y110-$W110)/$Y110))))))</f>
        <v/>
      </c>
      <c r="W110" s="26" t="str">
        <f t="shared" si="0"/>
        <v/>
      </c>
      <c r="X110" s="26">
        <v>0</v>
      </c>
      <c r="Y110" s="27" t="str">
        <f>IF(OR($N110="-",$O110="",$Q110=""),"",
IF($N110="Long",$O110*$Q110,
IF($N110="Short",$O110*$Q110,
IF($N110="Options",$O110*$Q110*100,””))))</f>
        <v/>
      </c>
      <c r="Z110" s="5" t="str">
        <f>IF(R110="","",IF(R110&gt;0,0,1))</f>
        <v/>
      </c>
      <c r="AA110" s="5" t="str">
        <f>IF(R110="","",IF(R110&lt;0,0,1))</f>
        <v/>
      </c>
    </row>
    <row r="111" spans="1:27" x14ac:dyDescent="0.25">
      <c r="A111" s="6"/>
      <c r="B111" s="12"/>
      <c r="C111" s="3"/>
      <c r="D111" s="3"/>
      <c r="E111" s="3"/>
      <c r="F111" s="3"/>
      <c r="G111" s="3"/>
      <c r="H111" s="3"/>
      <c r="I111" s="3"/>
      <c r="J111" s="3"/>
      <c r="K111" s="3"/>
      <c r="L111" s="57"/>
      <c r="M111" s="3"/>
      <c r="N111" s="4" t="s">
        <v>8</v>
      </c>
      <c r="O111" s="4"/>
      <c r="P111" s="14"/>
      <c r="Q111" s="17"/>
      <c r="R111" s="19" t="str">
        <f>IF(OR($N111="-",$W111="",$Y111=""),"",
IF($N111="Long",$Y111-$W111,
IF($N111="Short",$W111-$Y111-$X111-$X111,
IF($N111="Options",$Y111-$W111,””))))</f>
        <v/>
      </c>
      <c r="S111" s="16" t="str">
        <f>IF(OR($R111="-",$W111="",$Y111=""),"",
IF($R111&lt;=-0.01,"", IF($N111="Long",(Q111-P111),
IF($N111="Short",(P111-Q111),
IF($N111="Options",(Q111-P111))))))</f>
        <v/>
      </c>
      <c r="T111" s="29" t="str">
        <f>IF(OR($R111="-",$W111="",$Y111=""),"",
IF($R111&gt;=0.01,"", IF($N111="Long",(Q111-P111),
IF($N111="Short",(P111-Q111),
IF($N111="Options",(Q111-P111))))))</f>
        <v/>
      </c>
      <c r="U111" s="33" t="str">
        <f>IF(OR($N111="-",$Y111="",$W111=""),"",IF($R111&lt;=-0.01,"",
IF($N111="Long",(($Y111-$W111)/$Y111),
IF($N111="Short",(($W111-$Y111)/$Y111),
IF($N111="Options",(($Y111-$W111)/$Y111))))))</f>
        <v/>
      </c>
      <c r="V111" s="50" t="str">
        <f>IF(OR($N111="-",$Y111="",$W111=""),"",IF($R111&gt;=0.01,"",IF($N111="Long",(($Y111-$W111)/$Y111),
IF($N111="Short",(($W111-$Y111)/$Y111),
IF($N111="Options",(($Y111-$W111)/$Y111))))))</f>
        <v/>
      </c>
      <c r="W111" s="26" t="str">
        <f t="shared" si="0"/>
        <v/>
      </c>
      <c r="X111" s="26">
        <v>0</v>
      </c>
      <c r="Y111" s="27" t="str">
        <f>IF(OR($N111="-",$O111="",$Q111=""),"",
IF($N111="Long",$O111*$Q111,
IF($N111="Short",$O111*$Q111,
IF($N111="Options",$O111*$Q111*100,””))))</f>
        <v/>
      </c>
      <c r="Z111" s="5" t="str">
        <f>IF(R111="","",IF(R111&gt;0,0,1))</f>
        <v/>
      </c>
      <c r="AA111" s="5" t="str">
        <f>IF(R111="","",IF(R111&lt;0,0,1))</f>
        <v/>
      </c>
    </row>
    <row r="112" spans="1:27" x14ac:dyDescent="0.25">
      <c r="A112" s="6"/>
      <c r="B112" s="12"/>
      <c r="C112" s="3"/>
      <c r="D112" s="3"/>
      <c r="E112" s="3"/>
      <c r="F112" s="3"/>
      <c r="G112" s="3"/>
      <c r="H112" s="3"/>
      <c r="I112" s="3"/>
      <c r="J112" s="3"/>
      <c r="K112" s="3"/>
      <c r="L112" s="57"/>
      <c r="M112" s="3"/>
      <c r="N112" s="4" t="s">
        <v>8</v>
      </c>
      <c r="O112" s="4"/>
      <c r="P112" s="14"/>
      <c r="Q112" s="17"/>
      <c r="R112" s="19" t="str">
        <f>IF(OR($N112="-",$W112="",$Y112=""),"",
IF($N112="Long",$Y112-$W112,
IF($N112="Short",$W112-$Y112-$X112-$X112,
IF($N112="Options",$Y112-$W112,””))))</f>
        <v/>
      </c>
      <c r="S112" s="16" t="str">
        <f>IF(OR($R112="-",$W112="",$Y112=""),"",
IF($R112&lt;=-0.01,"", IF($N112="Long",(Q112-P112),
IF($N112="Short",(P112-Q112),
IF($N112="Options",(Q112-P112))))))</f>
        <v/>
      </c>
      <c r="T112" s="29" t="str">
        <f>IF(OR($R112="-",$W112="",$Y112=""),"",
IF($R112&gt;=0.01,"", IF($N112="Long",(Q112-P112),
IF($N112="Short",(P112-Q112),
IF($N112="Options",(Q112-P112))))))</f>
        <v/>
      </c>
      <c r="U112" s="33" t="str">
        <f>IF(OR($N112="-",$Y112="",$W112=""),"",IF($R112&lt;=-0.01,"",
IF($N112="Long",(($Y112-$W112)/$Y112),
IF($N112="Short",(($W112-$Y112)/$Y112),
IF($N112="Options",(($Y112-$W112)/$Y112))))))</f>
        <v/>
      </c>
      <c r="V112" s="50" t="str">
        <f>IF(OR($N112="-",$Y112="",$W112=""),"",IF($R112&gt;=0.01,"",IF($N112="Long",(($Y112-$W112)/$Y112),
IF($N112="Short",(($W112-$Y112)/$Y112),
IF($N112="Options",(($Y112-$W112)/$Y112))))))</f>
        <v/>
      </c>
      <c r="W112" s="26" t="str">
        <f t="shared" si="0"/>
        <v/>
      </c>
      <c r="X112" s="26">
        <v>0</v>
      </c>
      <c r="Y112" s="27" t="str">
        <f>IF(OR($N112="-",$O112="",$Q112=""),"",
IF($N112="Long",$O112*$Q112,
IF($N112="Short",$O112*$Q112,
IF($N112="Options",$O112*$Q112*100,””))))</f>
        <v/>
      </c>
      <c r="Z112" s="5" t="str">
        <f>IF(R112="","",IF(R112&gt;0,0,1))</f>
        <v/>
      </c>
      <c r="AA112" s="5" t="str">
        <f>IF(R112="","",IF(R112&lt;0,0,1))</f>
        <v/>
      </c>
    </row>
    <row r="113" spans="1:27" x14ac:dyDescent="0.25">
      <c r="A113" s="6"/>
      <c r="B113" s="12"/>
      <c r="C113" s="3"/>
      <c r="D113" s="3"/>
      <c r="E113" s="3"/>
      <c r="F113" s="3"/>
      <c r="G113" s="3"/>
      <c r="H113" s="3"/>
      <c r="I113" s="3"/>
      <c r="J113" s="3"/>
      <c r="K113" s="3"/>
      <c r="L113" s="57"/>
      <c r="M113" s="3"/>
      <c r="N113" s="4" t="s">
        <v>8</v>
      </c>
      <c r="O113" s="4"/>
      <c r="P113" s="14"/>
      <c r="Q113" s="17"/>
      <c r="R113" s="19" t="str">
        <f>IF(OR($N113="-",$W113="",$Y113=""),"",
IF($N113="Long",$Y113-$W113,
IF($N113="Short",$W113-$Y113-$X113-$X113,
IF($N113="Options",$Y113-$W113,””))))</f>
        <v/>
      </c>
      <c r="S113" s="16" t="str">
        <f>IF(OR($R113="-",$W113="",$Y113=""),"",
IF($R113&lt;=-0.01,"", IF($N113="Long",(Q113-P113),
IF($N113="Short",(P113-Q113),
IF($N113="Options",(Q113-P113))))))</f>
        <v/>
      </c>
      <c r="T113" s="29" t="str">
        <f>IF(OR($R113="-",$W113="",$Y113=""),"",
IF($R113&gt;=0.01,"", IF($N113="Long",(Q113-P113),
IF($N113="Short",(P113-Q113),
IF($N113="Options",(Q113-P113))))))</f>
        <v/>
      </c>
      <c r="U113" s="33" t="str">
        <f>IF(OR($N113="-",$Y113="",$W113=""),"",IF($R113&lt;=-0.01,"",
IF($N113="Long",(($Y113-$W113)/$Y113),
IF($N113="Short",(($W113-$Y113)/$Y113),
IF($N113="Options",(($Y113-$W113)/$Y113))))))</f>
        <v/>
      </c>
      <c r="V113" s="50" t="str">
        <f>IF(OR($N113="-",$Y113="",$W113=""),"",IF($R113&gt;=0.01,"",IF($N113="Long",(($Y113-$W113)/$Y113),
IF($N113="Short",(($W113-$Y113)/$Y113),
IF($N113="Options",(($Y113-$W113)/$Y113))))))</f>
        <v/>
      </c>
      <c r="W113" s="26" t="str">
        <f t="shared" si="0"/>
        <v/>
      </c>
      <c r="X113" s="26">
        <v>0</v>
      </c>
      <c r="Y113" s="27" t="str">
        <f>IF(OR($N113="-",$O113="",$Q113=""),"",
IF($N113="Long",$O113*$Q113,
IF($N113="Short",$O113*$Q113,
IF($N113="Options",$O113*$Q113*100,””))))</f>
        <v/>
      </c>
      <c r="Z113" s="5" t="str">
        <f>IF(R113="","",IF(R113&gt;0,0,1))</f>
        <v/>
      </c>
      <c r="AA113" s="5" t="str">
        <f>IF(R113="","",IF(R113&lt;0,0,1))</f>
        <v/>
      </c>
    </row>
    <row r="114" spans="1:27" x14ac:dyDescent="0.25">
      <c r="A114" s="6"/>
      <c r="B114" s="12"/>
      <c r="C114" s="3"/>
      <c r="D114" s="3"/>
      <c r="E114" s="3"/>
      <c r="F114" s="3"/>
      <c r="G114" s="3"/>
      <c r="H114" s="3"/>
      <c r="I114" s="3"/>
      <c r="J114" s="3"/>
      <c r="K114" s="3"/>
      <c r="L114" s="57"/>
      <c r="M114" s="3"/>
      <c r="N114" s="4" t="s">
        <v>8</v>
      </c>
      <c r="O114" s="4"/>
      <c r="P114" s="14"/>
      <c r="Q114" s="17"/>
      <c r="R114" s="19" t="str">
        <f>IF(OR($N114="-",$W114="",$Y114=""),"",
IF($N114="Long",$Y114-$W114,
IF($N114="Short",$W114-$Y114-$X114-$X114,
IF($N114="Options",$Y114-$W114,””))))</f>
        <v/>
      </c>
      <c r="S114" s="16" t="str">
        <f>IF(OR($R114="-",$W114="",$Y114=""),"",
IF($R114&lt;=-0.01,"", IF($N114="Long",(Q114-P114),
IF($N114="Short",(P114-Q114),
IF($N114="Options",(Q114-P114))))))</f>
        <v/>
      </c>
      <c r="T114" s="29" t="str">
        <f>IF(OR($R114="-",$W114="",$Y114=""),"",
IF($R114&gt;=0.01,"", IF($N114="Long",(Q114-P114),
IF($N114="Short",(P114-Q114),
IF($N114="Options",(Q114-P114))))))</f>
        <v/>
      </c>
      <c r="U114" s="33" t="str">
        <f>IF(OR($N114="-",$Y114="",$W114=""),"",IF($R114&lt;=-0.01,"",
IF($N114="Long",(($Y114-$W114)/$Y114),
IF($N114="Short",(($W114-$Y114)/$Y114),
IF($N114="Options",(($Y114-$W114)/$Y114))))))</f>
        <v/>
      </c>
      <c r="V114" s="50" t="str">
        <f>IF(OR($N114="-",$Y114="",$W114=""),"",IF($R114&gt;=0.01,"",IF($N114="Long",(($Y114-$W114)/$Y114),
IF($N114="Short",(($W114-$Y114)/$Y114),
IF($N114="Options",(($Y114-$W114)/$Y114))))))</f>
        <v/>
      </c>
      <c r="W114" s="26" t="str">
        <f t="shared" si="0"/>
        <v/>
      </c>
      <c r="X114" s="26">
        <v>0</v>
      </c>
      <c r="Y114" s="27" t="str">
        <f>IF(OR($N114="-",$O114="",$Q114=""),"",
IF($N114="Long",$O114*$Q114,
IF($N114="Short",$O114*$Q114,
IF($N114="Options",$O114*$Q114*100,””))))</f>
        <v/>
      </c>
      <c r="Z114" s="5" t="str">
        <f>IF(R114="","",IF(R114&gt;0,0,1))</f>
        <v/>
      </c>
      <c r="AA114" s="5" t="str">
        <f>IF(R114="","",IF(R114&lt;0,0,1))</f>
        <v/>
      </c>
    </row>
    <row r="115" spans="1:27" x14ac:dyDescent="0.25">
      <c r="A115" s="6"/>
      <c r="B115" s="12"/>
      <c r="C115" s="3"/>
      <c r="D115" s="3"/>
      <c r="E115" s="3"/>
      <c r="F115" s="3"/>
      <c r="G115" s="3"/>
      <c r="H115" s="3"/>
      <c r="I115" s="3"/>
      <c r="J115" s="3"/>
      <c r="K115" s="3"/>
      <c r="L115" s="57"/>
      <c r="M115" s="3"/>
      <c r="N115" s="4" t="s">
        <v>8</v>
      </c>
      <c r="O115" s="4"/>
      <c r="P115" s="14"/>
      <c r="Q115" s="17"/>
      <c r="R115" s="19" t="str">
        <f>IF(OR($N115="-",$W115="",$Y115=""),"",
IF($N115="Long",$Y115-$W115,
IF($N115="Short",$W115-$Y115-$X115-$X115,
IF($N115="Options",$Y115-$W115,””))))</f>
        <v/>
      </c>
      <c r="S115" s="16" t="str">
        <f>IF(OR($R115="-",$W115="",$Y115=""),"",
IF($R115&lt;=-0.01,"", IF($N115="Long",(Q115-P115),
IF($N115="Short",(P115-Q115),
IF($N115="Options",(Q115-P115))))))</f>
        <v/>
      </c>
      <c r="T115" s="29" t="str">
        <f>IF(OR($R115="-",$W115="",$Y115=""),"",
IF($R115&gt;=0.01,"", IF($N115="Long",(Q115-P115),
IF($N115="Short",(P115-Q115),
IF($N115="Options",(Q115-P115))))))</f>
        <v/>
      </c>
      <c r="U115" s="33" t="str">
        <f>IF(OR($N115="-",$Y115="",$W115=""),"",IF($R115&lt;=-0.01,"",
IF($N115="Long",(($Y115-$W115)/$Y115),
IF($N115="Short",(($W115-$Y115)/$Y115),
IF($N115="Options",(($Y115-$W115)/$Y115))))))</f>
        <v/>
      </c>
      <c r="V115" s="50" t="str">
        <f>IF(OR($N115="-",$Y115="",$W115=""),"",IF($R115&gt;=0.01,"",IF($N115="Long",(($Y115-$W115)/$Y115),
IF($N115="Short",(($W115-$Y115)/$Y115),
IF($N115="Options",(($Y115-$W115)/$Y115))))))</f>
        <v/>
      </c>
      <c r="W115" s="26" t="str">
        <f t="shared" si="0"/>
        <v/>
      </c>
      <c r="X115" s="26">
        <v>0</v>
      </c>
      <c r="Y115" s="27" t="str">
        <f>IF(OR($N115="-",$O115="",$Q115=""),"",
IF($N115="Long",$O115*$Q115,
IF($N115="Short",$O115*$Q115,
IF($N115="Options",$O115*$Q115*100,””))))</f>
        <v/>
      </c>
      <c r="Z115" s="5" t="str">
        <f>IF(R115="","",IF(R115&gt;0,0,1))</f>
        <v/>
      </c>
      <c r="AA115" s="5" t="str">
        <f>IF(R115="","",IF(R115&lt;0,0,1))</f>
        <v/>
      </c>
    </row>
    <row r="116" spans="1:27" x14ac:dyDescent="0.25">
      <c r="A116" s="6"/>
      <c r="B116" s="12"/>
      <c r="C116" s="3"/>
      <c r="D116" s="3"/>
      <c r="E116" s="3"/>
      <c r="F116" s="3"/>
      <c r="G116" s="3"/>
      <c r="H116" s="3"/>
      <c r="I116" s="3"/>
      <c r="J116" s="3"/>
      <c r="K116" s="3"/>
      <c r="L116" s="57"/>
      <c r="M116" s="3"/>
      <c r="N116" s="4" t="s">
        <v>8</v>
      </c>
      <c r="O116" s="4"/>
      <c r="P116" s="14"/>
      <c r="Q116" s="17"/>
      <c r="R116" s="19" t="str">
        <f>IF(OR($N116="-",$W116="",$Y116=""),"",
IF($N116="Long",$Y116-$W116,
IF($N116="Short",$W116-$Y116-$X116-$X116,
IF($N116="Options",$Y116-$W116,””))))</f>
        <v/>
      </c>
      <c r="S116" s="16" t="str">
        <f>IF(OR($R116="-",$W116="",$Y116=""),"",
IF($R116&lt;=-0.01,"", IF($N116="Long",(Q116-P116),
IF($N116="Short",(P116-Q116),
IF($N116="Options",(Q116-P116))))))</f>
        <v/>
      </c>
      <c r="T116" s="29" t="str">
        <f>IF(OR($R116="-",$W116="",$Y116=""),"",
IF($R116&gt;=0.01,"", IF($N116="Long",(Q116-P116),
IF($N116="Short",(P116-Q116),
IF($N116="Options",(Q116-P116))))))</f>
        <v/>
      </c>
      <c r="U116" s="33" t="str">
        <f>IF(OR($N116="-",$Y116="",$W116=""),"",IF($R116&lt;=-0.01,"",
IF($N116="Long",(($Y116-$W116)/$Y116),
IF($N116="Short",(($W116-$Y116)/$Y116),
IF($N116="Options",(($Y116-$W116)/$Y116))))))</f>
        <v/>
      </c>
      <c r="V116" s="50" t="str">
        <f>IF(OR($N116="-",$Y116="",$W116=""),"",IF($R116&gt;=0.01,"",IF($N116="Long",(($Y116-$W116)/$Y116),
IF($N116="Short",(($W116-$Y116)/$Y116),
IF($N116="Options",(($Y116-$W116)/$Y116))))))</f>
        <v/>
      </c>
      <c r="W116" s="26" t="str">
        <f t="shared" si="0"/>
        <v/>
      </c>
      <c r="X116" s="26">
        <v>0</v>
      </c>
      <c r="Y116" s="27" t="str">
        <f>IF(OR($N116="-",$O116="",$Q116=""),"",
IF($N116="Long",$O116*$Q116,
IF($N116="Short",$O116*$Q116,
IF($N116="Options",$O116*$Q116*100,””))))</f>
        <v/>
      </c>
      <c r="Z116" s="5" t="str">
        <f>IF(R116="","",IF(R116&gt;0,0,1))</f>
        <v/>
      </c>
      <c r="AA116" s="5" t="str">
        <f>IF(R116="","",IF(R116&lt;0,0,1))</f>
        <v/>
      </c>
    </row>
    <row r="117" spans="1:27" x14ac:dyDescent="0.25">
      <c r="A117" s="6"/>
      <c r="B117" s="12"/>
      <c r="C117" s="3"/>
      <c r="D117" s="3"/>
      <c r="E117" s="3"/>
      <c r="F117" s="3"/>
      <c r="G117" s="3"/>
      <c r="H117" s="3"/>
      <c r="I117" s="3"/>
      <c r="J117" s="3"/>
      <c r="K117" s="3"/>
      <c r="L117" s="57"/>
      <c r="M117" s="3"/>
      <c r="N117" s="4" t="s">
        <v>8</v>
      </c>
      <c r="O117" s="4"/>
      <c r="P117" s="14"/>
      <c r="Q117" s="17"/>
      <c r="R117" s="19" t="str">
        <f>IF(OR($N117="-",$W117="",$Y117=""),"",
IF($N117="Long",$Y117-$W117,
IF($N117="Short",$W117-$Y117-$X117-$X117,
IF($N117="Options",$Y117-$W117,””))))</f>
        <v/>
      </c>
      <c r="S117" s="16" t="str">
        <f>IF(OR($R117="-",$W117="",$Y117=""),"",
IF($R117&lt;=-0.01,"", IF($N117="Long",(Q117-P117),
IF($N117="Short",(P117-Q117),
IF($N117="Options",(Q117-P117))))))</f>
        <v/>
      </c>
      <c r="T117" s="29" t="str">
        <f>IF(OR($R117="-",$W117="",$Y117=""),"",
IF($R117&gt;=0.01,"", IF($N117="Long",(Q117-P117),
IF($N117="Short",(P117-Q117),
IF($N117="Options",(Q117-P117))))))</f>
        <v/>
      </c>
      <c r="U117" s="33" t="str">
        <f>IF(OR($N117="-",$Y117="",$W117=""),"",IF($R117&lt;=-0.01,"",
IF($N117="Long",(($Y117-$W117)/$Y117),
IF($N117="Short",(($W117-$Y117)/$Y117),
IF($N117="Options",(($Y117-$W117)/$Y117))))))</f>
        <v/>
      </c>
      <c r="V117" s="50" t="str">
        <f>IF(OR($N117="-",$Y117="",$W117=""),"",IF($R117&gt;=0.01,"",IF($N117="Long",(($Y117-$W117)/$Y117),
IF($N117="Short",(($W117-$Y117)/$Y117),
IF($N117="Options",(($Y117-$W117)/$Y117))))))</f>
        <v/>
      </c>
      <c r="W117" s="26" t="str">
        <f t="shared" si="0"/>
        <v/>
      </c>
      <c r="X117" s="26">
        <v>0</v>
      </c>
      <c r="Y117" s="27" t="str">
        <f>IF(OR($N117="-",$O117="",$Q117=""),"",
IF($N117="Long",$O117*$Q117,
IF($N117="Short",$O117*$Q117,
IF($N117="Options",$O117*$Q117*100,””))))</f>
        <v/>
      </c>
      <c r="Z117" s="5" t="str">
        <f>IF(R117="","",IF(R117&gt;0,0,1))</f>
        <v/>
      </c>
      <c r="AA117" s="5" t="str">
        <f>IF(R117="","",IF(R117&lt;0,0,1))</f>
        <v/>
      </c>
    </row>
    <row r="118" spans="1:27" x14ac:dyDescent="0.25">
      <c r="A118" s="6"/>
      <c r="B118" s="12"/>
      <c r="C118" s="3"/>
      <c r="D118" s="3"/>
      <c r="E118" s="3"/>
      <c r="F118" s="3"/>
      <c r="G118" s="3"/>
      <c r="H118" s="3"/>
      <c r="I118" s="3"/>
      <c r="J118" s="3"/>
      <c r="K118" s="3"/>
      <c r="L118" s="57"/>
      <c r="M118" s="3"/>
      <c r="N118" s="4" t="s">
        <v>8</v>
      </c>
      <c r="O118" s="4"/>
      <c r="P118" s="14"/>
      <c r="Q118" s="17"/>
      <c r="R118" s="19" t="str">
        <f>IF(OR($N118="-",$W118="",$Y118=""),"",
IF($N118="Long",$Y118-$W118,
IF($N118="Short",$W118-$Y118-$X118-$X118,
IF($N118="Options",$Y118-$W118,””))))</f>
        <v/>
      </c>
      <c r="S118" s="16" t="str">
        <f>IF(OR($R118="-",$W118="",$Y118=""),"",
IF($R118&lt;=-0.01,"", IF($N118="Long",(Q118-P118),
IF($N118="Short",(P118-Q118),
IF($N118="Options",(Q118-P118))))))</f>
        <v/>
      </c>
      <c r="T118" s="29" t="str">
        <f>IF(OR($R118="-",$W118="",$Y118=""),"",
IF($R118&gt;=0.01,"", IF($N118="Long",(Q118-P118),
IF($N118="Short",(P118-Q118),
IF($N118="Options",(Q118-P118))))))</f>
        <v/>
      </c>
      <c r="U118" s="33" t="str">
        <f>IF(OR($N118="-",$Y118="",$W118=""),"",IF($R118&lt;=-0.01,"",
IF($N118="Long",(($Y118-$W118)/$Y118),
IF($N118="Short",(($W118-$Y118)/$Y118),
IF($N118="Options",(($Y118-$W118)/$Y118))))))</f>
        <v/>
      </c>
      <c r="V118" s="50" t="str">
        <f>IF(OR($N118="-",$Y118="",$W118=""),"",IF($R118&gt;=0.01,"",IF($N118="Long",(($Y118-$W118)/$Y118),
IF($N118="Short",(($W118-$Y118)/$Y118),
IF($N118="Options",(($Y118-$W118)/$Y118))))))</f>
        <v/>
      </c>
      <c r="W118" s="26" t="str">
        <f t="shared" si="0"/>
        <v/>
      </c>
      <c r="X118" s="26">
        <v>0</v>
      </c>
      <c r="Y118" s="27" t="str">
        <f>IF(OR($N118="-",$O118="",$Q118=""),"",
IF($N118="Long",$O118*$Q118,
IF($N118="Short",$O118*$Q118,
IF($N118="Options",$O118*$Q118*100,””))))</f>
        <v/>
      </c>
      <c r="Z118" s="5" t="str">
        <f>IF(R118="","",IF(R118&gt;0,0,1))</f>
        <v/>
      </c>
      <c r="AA118" s="5" t="str">
        <f>IF(R118="","",IF(R118&lt;0,0,1))</f>
        <v/>
      </c>
    </row>
    <row r="119" spans="1:27" x14ac:dyDescent="0.25">
      <c r="A119" s="6"/>
      <c r="B119" s="12"/>
      <c r="C119" s="3"/>
      <c r="D119" s="3"/>
      <c r="E119" s="3"/>
      <c r="F119" s="3"/>
      <c r="G119" s="3"/>
      <c r="H119" s="3"/>
      <c r="I119" s="3"/>
      <c r="J119" s="3"/>
      <c r="K119" s="3"/>
      <c r="L119" s="57"/>
      <c r="M119" s="3"/>
      <c r="N119" s="4" t="s">
        <v>8</v>
      </c>
      <c r="O119" s="4"/>
      <c r="P119" s="14"/>
      <c r="Q119" s="17"/>
      <c r="R119" s="19" t="str">
        <f>IF(OR($N119="-",$W119="",$Y119=""),"",
IF($N119="Long",$Y119-$W119,
IF($N119="Short",$W119-$Y119-$X119-$X119,
IF($N119="Options",$Y119-$W119,””))))</f>
        <v/>
      </c>
      <c r="S119" s="16" t="str">
        <f>IF(OR($R119="-",$W119="",$Y119=""),"",
IF($R119&lt;=-0.01,"", IF($N119="Long",(Q119-P119),
IF($N119="Short",(P119-Q119),
IF($N119="Options",(Q119-P119))))))</f>
        <v/>
      </c>
      <c r="T119" s="29" t="str">
        <f>IF(OR($R119="-",$W119="",$Y119=""),"",
IF($R119&gt;=0.01,"", IF($N119="Long",(Q119-P119),
IF($N119="Short",(P119-Q119),
IF($N119="Options",(Q119-P119))))))</f>
        <v/>
      </c>
      <c r="U119" s="33" t="str">
        <f>IF(OR($N119="-",$Y119="",$W119=""),"",IF($R119&lt;=-0.01,"",
IF($N119="Long",(($Y119-$W119)/$Y119),
IF($N119="Short",(($W119-$Y119)/$Y119),
IF($N119="Options",(($Y119-$W119)/$Y119))))))</f>
        <v/>
      </c>
      <c r="V119" s="50" t="str">
        <f>IF(OR($N119="-",$Y119="",$W119=""),"",IF($R119&gt;=0.01,"",IF($N119="Long",(($Y119-$W119)/$Y119),
IF($N119="Short",(($W119-$Y119)/$Y119),
IF($N119="Options",(($Y119-$W119)/$Y119))))))</f>
        <v/>
      </c>
      <c r="W119" s="26" t="str">
        <f t="shared" si="0"/>
        <v/>
      </c>
      <c r="X119" s="26">
        <v>0</v>
      </c>
      <c r="Y119" s="27" t="str">
        <f>IF(OR($N119="-",$O119="",$Q119=""),"",
IF($N119="Long",$O119*$Q119,
IF($N119="Short",$O119*$Q119,
IF($N119="Options",$O119*$Q119*100,””))))</f>
        <v/>
      </c>
      <c r="Z119" s="5" t="str">
        <f>IF(R119="","",IF(R119&gt;0,0,1))</f>
        <v/>
      </c>
      <c r="AA119" s="5" t="str">
        <f>IF(R119="","",IF(R119&lt;0,0,1))</f>
        <v/>
      </c>
    </row>
    <row r="120" spans="1:27" x14ac:dyDescent="0.25">
      <c r="A120" s="6"/>
      <c r="B120" s="12"/>
      <c r="C120" s="3"/>
      <c r="D120" s="3"/>
      <c r="E120" s="3"/>
      <c r="F120" s="3"/>
      <c r="G120" s="3"/>
      <c r="H120" s="3"/>
      <c r="I120" s="3"/>
      <c r="J120" s="3"/>
      <c r="K120" s="3"/>
      <c r="L120" s="57"/>
      <c r="M120" s="3"/>
      <c r="N120" s="4" t="s">
        <v>8</v>
      </c>
      <c r="O120" s="4"/>
      <c r="P120" s="14"/>
      <c r="Q120" s="17"/>
      <c r="R120" s="19" t="str">
        <f>IF(OR($N120="-",$W120="",$Y120=""),"",
IF($N120="Long",$Y120-$W120,
IF($N120="Short",$W120-$Y120-$X120-$X120,
IF($N120="Options",$Y120-$W120,””))))</f>
        <v/>
      </c>
      <c r="S120" s="16" t="str">
        <f>IF(OR($R120="-",$W120="",$Y120=""),"",
IF($R120&lt;=-0.01,"", IF($N120="Long",(Q120-P120),
IF($N120="Short",(P120-Q120),
IF($N120="Options",(Q120-P120))))))</f>
        <v/>
      </c>
      <c r="T120" s="29" t="str">
        <f>IF(OR($R120="-",$W120="",$Y120=""),"",
IF($R120&gt;=0.01,"", IF($N120="Long",(Q120-P120),
IF($N120="Short",(P120-Q120),
IF($N120="Options",(Q120-P120))))))</f>
        <v/>
      </c>
      <c r="U120" s="33" t="str">
        <f>IF(OR($N120="-",$Y120="",$W120=""),"",IF($R120&lt;=-0.01,"",
IF($N120="Long",(($Y120-$W120)/$Y120),
IF($N120="Short",(($W120-$Y120)/$Y120),
IF($N120="Options",(($Y120-$W120)/$Y120))))))</f>
        <v/>
      </c>
      <c r="V120" s="50" t="str">
        <f>IF(OR($N120="-",$Y120="",$W120=""),"",IF($R120&gt;=0.01,"",IF($N120="Long",(($Y120-$W120)/$Y120),
IF($N120="Short",(($W120-$Y120)/$Y120),
IF($N120="Options",(($Y120-$W120)/$Y120))))))</f>
        <v/>
      </c>
      <c r="W120" s="26" t="str">
        <f t="shared" si="0"/>
        <v/>
      </c>
      <c r="X120" s="26">
        <v>0</v>
      </c>
      <c r="Y120" s="27" t="str">
        <f>IF(OR($N120="-",$O120="",$Q120=""),"",
IF($N120="Long",$O120*$Q120,
IF($N120="Short",$O120*$Q120,
IF($N120="Options",$O120*$Q120*100,””))))</f>
        <v/>
      </c>
      <c r="Z120" s="5" t="str">
        <f>IF(R120="","",IF(R120&gt;0,0,1))</f>
        <v/>
      </c>
      <c r="AA120" s="5" t="str">
        <f>IF(R120="","",IF(R120&lt;0,0,1))</f>
        <v/>
      </c>
    </row>
    <row r="121" spans="1:27" x14ac:dyDescent="0.25">
      <c r="A121" s="6"/>
      <c r="B121" s="12"/>
      <c r="C121" s="3"/>
      <c r="D121" s="3"/>
      <c r="E121" s="3"/>
      <c r="F121" s="3"/>
      <c r="G121" s="3"/>
      <c r="H121" s="3"/>
      <c r="I121" s="3"/>
      <c r="J121" s="3"/>
      <c r="K121" s="3"/>
      <c r="L121" s="57"/>
      <c r="M121" s="3"/>
      <c r="N121" s="4" t="s">
        <v>8</v>
      </c>
      <c r="O121" s="4"/>
      <c r="P121" s="14"/>
      <c r="Q121" s="17"/>
      <c r="R121" s="19" t="str">
        <f>IF(OR($N121="-",$W121="",$Y121=""),"",
IF($N121="Long",$Y121-$W121,
IF($N121="Short",$W121-$Y121-$X121-$X121,
IF($N121="Options",$Y121-$W121,””))))</f>
        <v/>
      </c>
      <c r="S121" s="16" t="str">
        <f>IF(OR($R121="-",$W121="",$Y121=""),"",
IF($R121&lt;=-0.01,"", IF($N121="Long",(Q121-P121),
IF($N121="Short",(P121-Q121),
IF($N121="Options",(Q121-P121))))))</f>
        <v/>
      </c>
      <c r="T121" s="29" t="str">
        <f>IF(OR($R121="-",$W121="",$Y121=""),"",
IF($R121&gt;=0.01,"", IF($N121="Long",(Q121-P121),
IF($N121="Short",(P121-Q121),
IF($N121="Options",(Q121-P121))))))</f>
        <v/>
      </c>
      <c r="U121" s="33" t="str">
        <f>IF(OR($N121="-",$Y121="",$W121=""),"",IF($R121&lt;=-0.01,"",
IF($N121="Long",(($Y121-$W121)/$Y121),
IF($N121="Short",(($W121-$Y121)/$Y121),
IF($N121="Options",(($Y121-$W121)/$Y121))))))</f>
        <v/>
      </c>
      <c r="V121" s="50" t="str">
        <f>IF(OR($N121="-",$Y121="",$W121=""),"",IF($R121&gt;=0.01,"",IF($N121="Long",(($Y121-$W121)/$Y121),
IF($N121="Short",(($W121-$Y121)/$Y121),
IF($N121="Options",(($Y121-$W121)/$Y121))))))</f>
        <v/>
      </c>
      <c r="W121" s="26" t="str">
        <f t="shared" si="0"/>
        <v/>
      </c>
      <c r="X121" s="26">
        <v>0</v>
      </c>
      <c r="Y121" s="27" t="str">
        <f>IF(OR($N121="-",$O121="",$Q121=""),"",
IF($N121="Long",$O121*$Q121,
IF($N121="Short",$O121*$Q121,
IF($N121="Options",$O121*$Q121*100,””))))</f>
        <v/>
      </c>
      <c r="Z121" s="5" t="str">
        <f>IF(R121="","",IF(R121&gt;0,0,1))</f>
        <v/>
      </c>
      <c r="AA121" s="5" t="str">
        <f>IF(R121="","",IF(R121&lt;0,0,1))</f>
        <v/>
      </c>
    </row>
    <row r="122" spans="1:27" x14ac:dyDescent="0.25">
      <c r="A122" s="6"/>
      <c r="B122" s="12"/>
      <c r="C122" s="3"/>
      <c r="D122" s="3"/>
      <c r="E122" s="3"/>
      <c r="F122" s="3"/>
      <c r="G122" s="3"/>
      <c r="H122" s="3"/>
      <c r="I122" s="3"/>
      <c r="J122" s="3"/>
      <c r="K122" s="3"/>
      <c r="L122" s="57"/>
      <c r="M122" s="3"/>
      <c r="N122" s="4" t="s">
        <v>8</v>
      </c>
      <c r="O122" s="4"/>
      <c r="P122" s="14"/>
      <c r="Q122" s="17"/>
      <c r="R122" s="19" t="str">
        <f>IF(OR($N122="-",$W122="",$Y122=""),"",
IF($N122="Long",$Y122-$W122,
IF($N122="Short",$W122-$Y122-$X122-$X122,
IF($N122="Options",$Y122-$W122,””))))</f>
        <v/>
      </c>
      <c r="S122" s="16" t="str">
        <f>IF(OR($R122="-",$W122="",$Y122=""),"",
IF($R122&lt;=-0.01,"", IF($N122="Long",(Q122-P122),
IF($N122="Short",(P122-Q122),
IF($N122="Options",(Q122-P122))))))</f>
        <v/>
      </c>
      <c r="T122" s="29" t="str">
        <f>IF(OR($R122="-",$W122="",$Y122=""),"",
IF($R122&gt;=0.01,"", IF($N122="Long",(Q122-P122),
IF($N122="Short",(P122-Q122),
IF($N122="Options",(Q122-P122))))))</f>
        <v/>
      </c>
      <c r="U122" s="33" t="str">
        <f>IF(OR($N122="-",$Y122="",$W122=""),"",IF($R122&lt;=-0.01,"",
IF($N122="Long",(($Y122-$W122)/$Y122),
IF($N122="Short",(($W122-$Y122)/$Y122),
IF($N122="Options",(($Y122-$W122)/$Y122))))))</f>
        <v/>
      </c>
      <c r="V122" s="50" t="str">
        <f>IF(OR($N122="-",$Y122="",$W122=""),"",IF($R122&gt;=0.01,"",IF($N122="Long",(($Y122-$W122)/$Y122),
IF($N122="Short",(($W122-$Y122)/$Y122),
IF($N122="Options",(($Y122-$W122)/$Y122))))))</f>
        <v/>
      </c>
      <c r="W122" s="26" t="str">
        <f t="shared" si="0"/>
        <v/>
      </c>
      <c r="X122" s="26">
        <v>0</v>
      </c>
      <c r="Y122" s="27" t="str">
        <f>IF(OR($N122="-",$O122="",$Q122=""),"",
IF($N122="Long",$O122*$Q122,
IF($N122="Short",$O122*$Q122,
IF($N122="Options",$O122*$Q122*100,””))))</f>
        <v/>
      </c>
      <c r="Z122" s="5" t="str">
        <f>IF(R122="","",IF(R122&gt;0,0,1))</f>
        <v/>
      </c>
      <c r="AA122" s="5" t="str">
        <f>IF(R122="","",IF(R122&lt;0,0,1))</f>
        <v/>
      </c>
    </row>
    <row r="123" spans="1:27" x14ac:dyDescent="0.25">
      <c r="A123" s="6"/>
      <c r="B123" s="12"/>
      <c r="C123" s="3"/>
      <c r="D123" s="3"/>
      <c r="E123" s="3"/>
      <c r="F123" s="3"/>
      <c r="G123" s="3"/>
      <c r="H123" s="3"/>
      <c r="I123" s="3"/>
      <c r="J123" s="3"/>
      <c r="K123" s="3"/>
      <c r="L123" s="57"/>
      <c r="M123" s="3"/>
      <c r="N123" s="4" t="s">
        <v>8</v>
      </c>
      <c r="O123" s="4"/>
      <c r="P123" s="14"/>
      <c r="Q123" s="17"/>
      <c r="R123" s="19" t="str">
        <f>IF(OR($N123="-",$W123="",$Y123=""),"",
IF($N123="Long",$Y123-$W123,
IF($N123="Short",$W123-$Y123-$X123-$X123,
IF($N123="Options",$Y123-$W123,””))))</f>
        <v/>
      </c>
      <c r="S123" s="16" t="str">
        <f>IF(OR($R123="-",$W123="",$Y123=""),"",
IF($R123&lt;=-0.01,"", IF($N123="Long",(Q123-P123),
IF($N123="Short",(P123-Q123),
IF($N123="Options",(Q123-P123))))))</f>
        <v/>
      </c>
      <c r="T123" s="29" t="str">
        <f>IF(OR($R123="-",$W123="",$Y123=""),"",
IF($R123&gt;=0.01,"", IF($N123="Long",(Q123-P123),
IF($N123="Short",(P123-Q123),
IF($N123="Options",(Q123-P123))))))</f>
        <v/>
      </c>
      <c r="U123" s="33" t="str">
        <f>IF(OR($N123="-",$Y123="",$W123=""),"",IF($R123&lt;=-0.01,"",
IF($N123="Long",(($Y123-$W123)/$Y123),
IF($N123="Short",(($W123-$Y123)/$Y123),
IF($N123="Options",(($Y123-$W123)/$Y123))))))</f>
        <v/>
      </c>
      <c r="V123" s="50" t="str">
        <f>IF(OR($N123="-",$Y123="",$W123=""),"",IF($R123&gt;=0.01,"",IF($N123="Long",(($Y123-$W123)/$Y123),
IF($N123="Short",(($W123-$Y123)/$Y123),
IF($N123="Options",(($Y123-$W123)/$Y123))))))</f>
        <v/>
      </c>
      <c r="W123" s="26" t="str">
        <f t="shared" si="0"/>
        <v/>
      </c>
      <c r="X123" s="26">
        <v>0</v>
      </c>
      <c r="Y123" s="27" t="str">
        <f>IF(OR($N123="-",$O123="",$Q123=""),"",
IF($N123="Long",$O123*$Q123,
IF($N123="Short",$O123*$Q123,
IF($N123="Options",$O123*$Q123*100,””))))</f>
        <v/>
      </c>
      <c r="Z123" s="5" t="str">
        <f>IF(R123="","",IF(R123&gt;0,0,1))</f>
        <v/>
      </c>
      <c r="AA123" s="5" t="str">
        <f>IF(R123="","",IF(R123&lt;0,0,1))</f>
        <v/>
      </c>
    </row>
    <row r="124" spans="1:27" x14ac:dyDescent="0.25">
      <c r="A124" s="6"/>
      <c r="B124" s="12"/>
      <c r="C124" s="3"/>
      <c r="D124" s="3"/>
      <c r="E124" s="3"/>
      <c r="F124" s="3"/>
      <c r="G124" s="3"/>
      <c r="H124" s="3"/>
      <c r="I124" s="3"/>
      <c r="J124" s="3"/>
      <c r="K124" s="3"/>
      <c r="L124" s="57"/>
      <c r="M124" s="3"/>
      <c r="N124" s="4" t="s">
        <v>8</v>
      </c>
      <c r="O124" s="4"/>
      <c r="P124" s="14"/>
      <c r="Q124" s="17"/>
      <c r="R124" s="19" t="str">
        <f>IF(OR($N124="-",$W124="",$Y124=""),"",
IF($N124="Long",$Y124-$W124,
IF($N124="Short",$W124-$Y124-$X124-$X124,
IF($N124="Options",$Y124-$W124,””))))</f>
        <v/>
      </c>
      <c r="S124" s="16" t="str">
        <f>IF(OR($R124="-",$W124="",$Y124=""),"",
IF($R124&lt;=-0.01,"", IF($N124="Long",(Q124-P124),
IF($N124="Short",(P124-Q124),
IF($N124="Options",(Q124-P124))))))</f>
        <v/>
      </c>
      <c r="T124" s="29" t="str">
        <f>IF(OR($R124="-",$W124="",$Y124=""),"",
IF($R124&gt;=0.01,"", IF($N124="Long",(Q124-P124),
IF($N124="Short",(P124-Q124),
IF($N124="Options",(Q124-P124))))))</f>
        <v/>
      </c>
      <c r="U124" s="33" t="str">
        <f>IF(OR($N124="-",$Y124="",$W124=""),"",IF($R124&lt;=-0.01,"",
IF($N124="Long",(($Y124-$W124)/$Y124),
IF($N124="Short",(($W124-$Y124)/$Y124),
IF($N124="Options",(($Y124-$W124)/$Y124))))))</f>
        <v/>
      </c>
      <c r="V124" s="50" t="str">
        <f>IF(OR($N124="-",$Y124="",$W124=""),"",IF($R124&gt;=0.01,"",IF($N124="Long",(($Y124-$W124)/$Y124),
IF($N124="Short",(($W124-$Y124)/$Y124),
IF($N124="Options",(($Y124-$W124)/$Y124))))))</f>
        <v/>
      </c>
      <c r="W124" s="26" t="str">
        <f t="shared" si="0"/>
        <v/>
      </c>
      <c r="X124" s="26">
        <v>0</v>
      </c>
      <c r="Y124" s="27" t="str">
        <f>IF(OR($N124="-",$O124="",$Q124=""),"",
IF($N124="Long",$O124*$Q124,
IF($N124="Short",$O124*$Q124,
IF($N124="Options",$O124*$Q124*100,””))))</f>
        <v/>
      </c>
      <c r="Z124" s="5" t="str">
        <f>IF(R124="","",IF(R124&gt;0,0,1))</f>
        <v/>
      </c>
      <c r="AA124" s="5" t="str">
        <f>IF(R124="","",IF(R124&lt;0,0,1))</f>
        <v/>
      </c>
    </row>
    <row r="125" spans="1:27" x14ac:dyDescent="0.25">
      <c r="A125" s="6"/>
      <c r="B125" s="12"/>
      <c r="C125" s="3"/>
      <c r="D125" s="3"/>
      <c r="E125" s="3"/>
      <c r="F125" s="3"/>
      <c r="G125" s="3"/>
      <c r="H125" s="3"/>
      <c r="I125" s="3"/>
      <c r="J125" s="3"/>
      <c r="K125" s="3"/>
      <c r="L125" s="57"/>
      <c r="M125" s="3"/>
      <c r="N125" s="4" t="s">
        <v>8</v>
      </c>
      <c r="O125" s="4"/>
      <c r="P125" s="14"/>
      <c r="Q125" s="17"/>
      <c r="R125" s="19" t="str">
        <f>IF(OR($N125="-",$W125="",$Y125=""),"",
IF($N125="Long",$Y125-$W125,
IF($N125="Short",$W125-$Y125-$X125-$X125,
IF($N125="Options",$Y125-$W125,””))))</f>
        <v/>
      </c>
      <c r="S125" s="16" t="str">
        <f>IF(OR($R125="-",$W125="",$Y125=""),"",
IF($R125&lt;=-0.01,"", IF($N125="Long",(Q125-P125),
IF($N125="Short",(P125-Q125),
IF($N125="Options",(Q125-P125))))))</f>
        <v/>
      </c>
      <c r="T125" s="29" t="str">
        <f>IF(OR($R125="-",$W125="",$Y125=""),"",
IF($R125&gt;=0.01,"", IF($N125="Long",(Q125-P125),
IF($N125="Short",(P125-Q125),
IF($N125="Options",(Q125-P125))))))</f>
        <v/>
      </c>
      <c r="U125" s="33" t="str">
        <f>IF(OR($N125="-",$Y125="",$W125=""),"",IF($R125&lt;=-0.01,"",
IF($N125="Long",(($Y125-$W125)/$Y125),
IF($N125="Short",(($W125-$Y125)/$Y125),
IF($N125="Options",(($Y125-$W125)/$Y125))))))</f>
        <v/>
      </c>
      <c r="V125" s="50" t="str">
        <f>IF(OR($N125="-",$Y125="",$W125=""),"",IF($R125&gt;=0.01,"",IF($N125="Long",(($Y125-$W125)/$Y125),
IF($N125="Short",(($W125-$Y125)/$Y125),
IF($N125="Options",(($Y125-$W125)/$Y125))))))</f>
        <v/>
      </c>
      <c r="W125" s="26" t="str">
        <f t="shared" si="0"/>
        <v/>
      </c>
      <c r="X125" s="26">
        <v>0</v>
      </c>
      <c r="Y125" s="27" t="str">
        <f>IF(OR($N125="-",$O125="",$Q125=""),"",
IF($N125="Long",$O125*$Q125,
IF($N125="Short",$O125*$Q125,
IF($N125="Options",$O125*$Q125*100,””))))</f>
        <v/>
      </c>
      <c r="Z125" s="5" t="str">
        <f>IF(R125="","",IF(R125&gt;0,0,1))</f>
        <v/>
      </c>
      <c r="AA125" s="5" t="str">
        <f>IF(R125="","",IF(R125&lt;0,0,1))</f>
        <v/>
      </c>
    </row>
    <row r="126" spans="1:27" x14ac:dyDescent="0.25">
      <c r="A126" s="6"/>
      <c r="B126" s="12"/>
      <c r="C126" s="3"/>
      <c r="D126" s="3"/>
      <c r="E126" s="3"/>
      <c r="F126" s="3"/>
      <c r="G126" s="3"/>
      <c r="H126" s="3"/>
      <c r="I126" s="3"/>
      <c r="J126" s="3"/>
      <c r="K126" s="3"/>
      <c r="L126" s="57"/>
      <c r="M126" s="3"/>
      <c r="N126" s="4" t="s">
        <v>8</v>
      </c>
      <c r="O126" s="4"/>
      <c r="P126" s="14"/>
      <c r="Q126" s="17"/>
      <c r="R126" s="19" t="str">
        <f>IF(OR($N126="-",$W126="",$Y126=""),"",
IF($N126="Long",$Y126-$W126,
IF($N126="Short",$W126-$Y126-$X126-$X126,
IF($N126="Options",$Y126-$W126,””))))</f>
        <v/>
      </c>
      <c r="S126" s="16" t="str">
        <f>IF(OR($R126="-",$W126="",$Y126=""),"",
IF($R126&lt;=-0.01,"", IF($N126="Long",(Q126-P126),
IF($N126="Short",(P126-Q126),
IF($N126="Options",(Q126-P126))))))</f>
        <v/>
      </c>
      <c r="T126" s="29" t="str">
        <f>IF(OR($R126="-",$W126="",$Y126=""),"",
IF($R126&gt;=0.01,"", IF($N126="Long",(Q126-P126),
IF($N126="Short",(P126-Q126),
IF($N126="Options",(Q126-P126))))))</f>
        <v/>
      </c>
      <c r="U126" s="33" t="str">
        <f>IF(OR($N126="-",$Y126="",$W126=""),"",IF($R126&lt;=-0.01,"",
IF($N126="Long",(($Y126-$W126)/$Y126),
IF($N126="Short",(($W126-$Y126)/$Y126),
IF($N126="Options",(($Y126-$W126)/$Y126))))))</f>
        <v/>
      </c>
      <c r="V126" s="50" t="str">
        <f>IF(OR($N126="-",$Y126="",$W126=""),"",IF($R126&gt;=0.01,"",IF($N126="Long",(($Y126-$W126)/$Y126),
IF($N126="Short",(($W126-$Y126)/$Y126),
IF($N126="Options",(($Y126-$W126)/$Y126))))))</f>
        <v/>
      </c>
      <c r="W126" s="26" t="str">
        <f t="shared" si="0"/>
        <v/>
      </c>
      <c r="X126" s="26">
        <v>0</v>
      </c>
      <c r="Y126" s="27" t="str">
        <f>IF(OR($N126="-",$O126="",$Q126=""),"",
IF($N126="Long",$O126*$Q126,
IF($N126="Short",$O126*$Q126,
IF($N126="Options",$O126*$Q126*100,””))))</f>
        <v/>
      </c>
      <c r="Z126" s="5" t="str">
        <f>IF(R126="","",IF(R126&gt;0,0,1))</f>
        <v/>
      </c>
      <c r="AA126" s="5" t="str">
        <f>IF(R126="","",IF(R126&lt;0,0,1))</f>
        <v/>
      </c>
    </row>
    <row r="127" spans="1:27" x14ac:dyDescent="0.25">
      <c r="A127" s="6"/>
      <c r="B127" s="12"/>
      <c r="C127" s="3"/>
      <c r="D127" s="3"/>
      <c r="E127" s="3"/>
      <c r="F127" s="3"/>
      <c r="G127" s="3"/>
      <c r="H127" s="3"/>
      <c r="I127" s="3"/>
      <c r="J127" s="3"/>
      <c r="K127" s="3"/>
      <c r="L127" s="57"/>
      <c r="M127" s="3"/>
      <c r="N127" s="4" t="s">
        <v>8</v>
      </c>
      <c r="O127" s="4"/>
      <c r="P127" s="14"/>
      <c r="Q127" s="17"/>
      <c r="R127" s="19" t="str">
        <f>IF(OR($N127="-",$W127="",$Y127=""),"",
IF($N127="Long",$Y127-$W127,
IF($N127="Short",$W127-$Y127-$X127-$X127,
IF($N127="Options",$Y127-$W127,””))))</f>
        <v/>
      </c>
      <c r="S127" s="16" t="str">
        <f>IF(OR($R127="-",$W127="",$Y127=""),"",
IF($R127&lt;=-0.01,"", IF($N127="Long",(Q127-P127),
IF($N127="Short",(P127-Q127),
IF($N127="Options",(Q127-P127))))))</f>
        <v/>
      </c>
      <c r="T127" s="29" t="str">
        <f>IF(OR($R127="-",$W127="",$Y127=""),"",
IF($R127&gt;=0.01,"", IF($N127="Long",(Q127-P127),
IF($N127="Short",(P127-Q127),
IF($N127="Options",(Q127-P127))))))</f>
        <v/>
      </c>
      <c r="U127" s="33" t="str">
        <f>IF(OR($N127="-",$Y127="",$W127=""),"",IF($R127&lt;=-0.01,"",
IF($N127="Long",(($Y127-$W127)/$Y127),
IF($N127="Short",(($W127-$Y127)/$Y127),
IF($N127="Options",(($Y127-$W127)/$Y127))))))</f>
        <v/>
      </c>
      <c r="V127" s="50" t="str">
        <f>IF(OR($N127="-",$Y127="",$W127=""),"",IF($R127&gt;=0.01,"",IF($N127="Long",(($Y127-$W127)/$Y127),
IF($N127="Short",(($W127-$Y127)/$Y127),
IF($N127="Options",(($Y127-$W127)/$Y127))))))</f>
        <v/>
      </c>
      <c r="W127" s="26" t="str">
        <f t="shared" si="0"/>
        <v/>
      </c>
      <c r="X127" s="26">
        <v>0</v>
      </c>
      <c r="Y127" s="27" t="str">
        <f>IF(OR($N127="-",$O127="",$Q127=""),"",
IF($N127="Long",$O127*$Q127,
IF($N127="Short",$O127*$Q127,
IF($N127="Options",$O127*$Q127*100,””))))</f>
        <v/>
      </c>
      <c r="Z127" s="5" t="str">
        <f>IF(R127="","",IF(R127&gt;0,0,1))</f>
        <v/>
      </c>
      <c r="AA127" s="5" t="str">
        <f>IF(R127="","",IF(R127&lt;0,0,1))</f>
        <v/>
      </c>
    </row>
    <row r="128" spans="1:27" x14ac:dyDescent="0.25">
      <c r="A128" s="6"/>
      <c r="B128" s="12"/>
      <c r="C128" s="3"/>
      <c r="D128" s="3"/>
      <c r="E128" s="3"/>
      <c r="F128" s="3"/>
      <c r="G128" s="3"/>
      <c r="H128" s="3"/>
      <c r="I128" s="3"/>
      <c r="J128" s="3"/>
      <c r="K128" s="3"/>
      <c r="L128" s="57"/>
      <c r="M128" s="3"/>
      <c r="N128" s="4" t="s">
        <v>8</v>
      </c>
      <c r="O128" s="4"/>
      <c r="P128" s="14"/>
      <c r="Q128" s="17"/>
      <c r="R128" s="19" t="str">
        <f>IF(OR($N128="-",$W128="",$Y128=""),"",
IF($N128="Long",$Y128-$W128,
IF($N128="Short",$W128-$Y128-$X128-$X128,
IF($N128="Options",$Y128-$W128,””))))</f>
        <v/>
      </c>
      <c r="S128" s="16" t="str">
        <f>IF(OR($R128="-",$W128="",$Y128=""),"",
IF($R128&lt;=-0.01,"", IF($N128="Long",(Q128-P128),
IF($N128="Short",(P128-Q128),
IF($N128="Options",(Q128-P128))))))</f>
        <v/>
      </c>
      <c r="T128" s="29" t="str">
        <f>IF(OR($R128="-",$W128="",$Y128=""),"",
IF($R128&gt;=0.01,"", IF($N128="Long",(Q128-P128),
IF($N128="Short",(P128-Q128),
IF($N128="Options",(Q128-P128))))))</f>
        <v/>
      </c>
      <c r="U128" s="33" t="str">
        <f>IF(OR($N128="-",$Y128="",$W128=""),"",IF($R128&lt;=-0.01,"",
IF($N128="Long",(($Y128-$W128)/$Y128),
IF($N128="Short",(($W128-$Y128)/$Y128),
IF($N128="Options",(($Y128-$W128)/$Y128))))))</f>
        <v/>
      </c>
      <c r="V128" s="50" t="str">
        <f>IF(OR($N128="-",$Y128="",$W128=""),"",IF($R128&gt;=0.01,"",IF($N128="Long",(($Y128-$W128)/$Y128),
IF($N128="Short",(($W128-$Y128)/$Y128),
IF($N128="Options",(($Y128-$W128)/$Y128))))))</f>
        <v/>
      </c>
      <c r="W128" s="26" t="str">
        <f t="shared" si="0"/>
        <v/>
      </c>
      <c r="X128" s="26">
        <v>0</v>
      </c>
      <c r="Y128" s="27" t="str">
        <f>IF(OR($N128="-",$O128="",$Q128=""),"",
IF($N128="Long",$O128*$Q128,
IF($N128="Short",$O128*$Q128,
IF($N128="Options",$O128*$Q128*100,””))))</f>
        <v/>
      </c>
      <c r="Z128" s="5" t="str">
        <f>IF(R128="","",IF(R128&gt;0,0,1))</f>
        <v/>
      </c>
      <c r="AA128" s="5" t="str">
        <f>IF(R128="","",IF(R128&lt;0,0,1))</f>
        <v/>
      </c>
    </row>
    <row r="129" spans="1:27" x14ac:dyDescent="0.25">
      <c r="A129" s="6"/>
      <c r="B129" s="12"/>
      <c r="C129" s="3"/>
      <c r="D129" s="3"/>
      <c r="E129" s="3"/>
      <c r="F129" s="3"/>
      <c r="G129" s="3"/>
      <c r="H129" s="3"/>
      <c r="I129" s="3"/>
      <c r="J129" s="3"/>
      <c r="K129" s="3"/>
      <c r="L129" s="57"/>
      <c r="M129" s="3"/>
      <c r="N129" s="4" t="s">
        <v>8</v>
      </c>
      <c r="O129" s="4"/>
      <c r="P129" s="14"/>
      <c r="Q129" s="17"/>
      <c r="R129" s="19" t="str">
        <f>IF(OR($N129="-",$W129="",$Y129=""),"",
IF($N129="Long",$Y129-$W129,
IF($N129="Short",$W129-$Y129-$X129-$X129,
IF($N129="Options",$Y129-$W129,””))))</f>
        <v/>
      </c>
      <c r="S129" s="16" t="str">
        <f>IF(OR($R129="-",$W129="",$Y129=""),"",
IF($R129&lt;=-0.01,"", IF($N129="Long",(Q129-P129),
IF($N129="Short",(P129-Q129),
IF($N129="Options",(Q129-P129))))))</f>
        <v/>
      </c>
      <c r="T129" s="29" t="str">
        <f>IF(OR($R129="-",$W129="",$Y129=""),"",
IF($R129&gt;=0.01,"", IF($N129="Long",(Q129-P129),
IF($N129="Short",(P129-Q129),
IF($N129="Options",(Q129-P129))))))</f>
        <v/>
      </c>
      <c r="U129" s="33" t="str">
        <f>IF(OR($N129="-",$Y129="",$W129=""),"",IF($R129&lt;=-0.01,"",
IF($N129="Long",(($Y129-$W129)/$Y129),
IF($N129="Short",(($W129-$Y129)/$Y129),
IF($N129="Options",(($Y129-$W129)/$Y129))))))</f>
        <v/>
      </c>
      <c r="V129" s="50" t="str">
        <f>IF(OR($N129="-",$Y129="",$W129=""),"",IF($R129&gt;=0.01,"",IF($N129="Long",(($Y129-$W129)/$Y129),
IF($N129="Short",(($W129-$Y129)/$Y129),
IF($N129="Options",(($Y129-$W129)/$Y129))))))</f>
        <v/>
      </c>
      <c r="W129" s="26" t="str">
        <f t="shared" si="0"/>
        <v/>
      </c>
      <c r="X129" s="26">
        <v>0</v>
      </c>
      <c r="Y129" s="27" t="str">
        <f>IF(OR($N129="-",$O129="",$Q129=""),"",
IF($N129="Long",$O129*$Q129,
IF($N129="Short",$O129*$Q129,
IF($N129="Options",$O129*$Q129*100,””))))</f>
        <v/>
      </c>
      <c r="Z129" s="5" t="str">
        <f>IF(R129="","",IF(R129&gt;0,0,1))</f>
        <v/>
      </c>
      <c r="AA129" s="5" t="str">
        <f>IF(R129="","",IF(R129&lt;0,0,1))</f>
        <v/>
      </c>
    </row>
    <row r="130" spans="1:27" x14ac:dyDescent="0.25">
      <c r="A130" s="6"/>
      <c r="B130" s="12"/>
      <c r="C130" s="3"/>
      <c r="D130" s="3"/>
      <c r="E130" s="3"/>
      <c r="F130" s="3"/>
      <c r="G130" s="3"/>
      <c r="H130" s="3"/>
      <c r="I130" s="3"/>
      <c r="J130" s="3"/>
      <c r="K130" s="3"/>
      <c r="L130" s="57"/>
      <c r="M130" s="3"/>
      <c r="N130" s="4" t="s">
        <v>8</v>
      </c>
      <c r="O130" s="4"/>
      <c r="P130" s="14"/>
      <c r="Q130" s="17"/>
      <c r="R130" s="19" t="str">
        <f>IF(OR($N130="-",$W130="",$Y130=""),"",
IF($N130="Long",$Y130-$W130,
IF($N130="Short",$W130-$Y130-$X130-$X130,
IF($N130="Options",$Y130-$W130,””))))</f>
        <v/>
      </c>
      <c r="S130" s="16" t="str">
        <f>IF(OR($R130="-",$W130="",$Y130=""),"",
IF($R130&lt;=-0.01,"", IF($N130="Long",(Q130-P130),
IF($N130="Short",(P130-Q130),
IF($N130="Options",(Q130-P130))))))</f>
        <v/>
      </c>
      <c r="T130" s="29" t="str">
        <f>IF(OR($R130="-",$W130="",$Y130=""),"",
IF($R130&gt;=0.01,"", IF($N130="Long",(Q130-P130),
IF($N130="Short",(P130-Q130),
IF($N130="Options",(Q130-P130))))))</f>
        <v/>
      </c>
      <c r="U130" s="33" t="str">
        <f>IF(OR($N130="-",$Y130="",$W130=""),"",IF($R130&lt;=-0.01,"",
IF($N130="Long",(($Y130-$W130)/$Y130),
IF($N130="Short",(($W130-$Y130)/$Y130),
IF($N130="Options",(($Y130-$W130)/$Y130))))))</f>
        <v/>
      </c>
      <c r="V130" s="50" t="str">
        <f>IF(OR($N130="-",$Y130="",$W130=""),"",IF($R130&gt;=0.01,"",IF($N130="Long",(($Y130-$W130)/$Y130),
IF($N130="Short",(($W130-$Y130)/$Y130),
IF($N130="Options",(($Y130-$W130)/$Y130))))))</f>
        <v/>
      </c>
      <c r="W130" s="26" t="str">
        <f t="shared" si="0"/>
        <v/>
      </c>
      <c r="X130" s="26">
        <v>0</v>
      </c>
      <c r="Y130" s="27" t="str">
        <f>IF(OR($N130="-",$O130="",$Q130=""),"",
IF($N130="Long",$O130*$Q130,
IF($N130="Short",$O130*$Q130,
IF($N130="Options",$O130*$Q130*100,””))))</f>
        <v/>
      </c>
      <c r="Z130" s="5" t="str">
        <f>IF(R130="","",IF(R130&gt;0,0,1))</f>
        <v/>
      </c>
      <c r="AA130" s="5" t="str">
        <f>IF(R130="","",IF(R130&lt;0,0,1))</f>
        <v/>
      </c>
    </row>
    <row r="131" spans="1:27" x14ac:dyDescent="0.25">
      <c r="A131" s="6"/>
      <c r="B131" s="12"/>
      <c r="C131" s="3"/>
      <c r="D131" s="3"/>
      <c r="E131" s="3"/>
      <c r="F131" s="3"/>
      <c r="G131" s="3"/>
      <c r="H131" s="3"/>
      <c r="I131" s="3"/>
      <c r="J131" s="3"/>
      <c r="K131" s="3"/>
      <c r="L131" s="57"/>
      <c r="M131" s="3"/>
      <c r="N131" s="4" t="s">
        <v>8</v>
      </c>
      <c r="O131" s="4"/>
      <c r="P131" s="14"/>
      <c r="Q131" s="17"/>
      <c r="R131" s="19" t="str">
        <f>IF(OR($N131="-",$W131="",$Y131=""),"",
IF($N131="Long",$Y131-$W131,
IF($N131="Short",$W131-$Y131-$X131-$X131,
IF($N131="Options",$Y131-$W131,””))))</f>
        <v/>
      </c>
      <c r="S131" s="16" t="str">
        <f>IF(OR($R131="-",$W131="",$Y131=""),"",
IF($R131&lt;=-0.01,"", IF($N131="Long",(Q131-P131),
IF($N131="Short",(P131-Q131),
IF($N131="Options",(Q131-P131))))))</f>
        <v/>
      </c>
      <c r="T131" s="29" t="str">
        <f>IF(OR($R131="-",$W131="",$Y131=""),"",
IF($R131&gt;=0.01,"", IF($N131="Long",(Q131-P131),
IF($N131="Short",(P131-Q131),
IF($N131="Options",(Q131-P131))))))</f>
        <v/>
      </c>
      <c r="U131" s="33" t="str">
        <f>IF(OR($N131="-",$Y131="",$W131=""),"",IF($R131&lt;=-0.01,"",
IF($N131="Long",(($Y131-$W131)/$Y131),
IF($N131="Short",(($W131-$Y131)/$Y131),
IF($N131="Options",(($Y131-$W131)/$Y131))))))</f>
        <v/>
      </c>
      <c r="V131" s="50" t="str">
        <f>IF(OR($N131="-",$Y131="",$W131=""),"",IF($R131&gt;=0.01,"",IF($N131="Long",(($Y131-$W131)/$Y131),
IF($N131="Short",(($W131-$Y131)/$Y131),
IF($N131="Options",(($Y131-$W131)/$Y131))))))</f>
        <v/>
      </c>
      <c r="W131" s="26" t="str">
        <f t="shared" si="0"/>
        <v/>
      </c>
      <c r="X131" s="26">
        <v>0</v>
      </c>
      <c r="Y131" s="27" t="str">
        <f>IF(OR($N131="-",$O131="",$Q131=""),"",
IF($N131="Long",$O131*$Q131,
IF($N131="Short",$O131*$Q131,
IF($N131="Options",$O131*$Q131*100,””))))</f>
        <v/>
      </c>
      <c r="Z131" s="5" t="str">
        <f>IF(R131="","",IF(R131&gt;0,0,1))</f>
        <v/>
      </c>
      <c r="AA131" s="5" t="str">
        <f>IF(R131="","",IF(R131&lt;0,0,1))</f>
        <v/>
      </c>
    </row>
    <row r="132" spans="1:27" x14ac:dyDescent="0.25">
      <c r="A132" s="6"/>
      <c r="B132" s="12"/>
      <c r="C132" s="3"/>
      <c r="D132" s="3"/>
      <c r="E132" s="3"/>
      <c r="F132" s="3"/>
      <c r="G132" s="3"/>
      <c r="H132" s="3"/>
      <c r="I132" s="3"/>
      <c r="J132" s="3"/>
      <c r="K132" s="3"/>
      <c r="L132" s="57"/>
      <c r="M132" s="3"/>
      <c r="N132" s="4" t="s">
        <v>8</v>
      </c>
      <c r="O132" s="4"/>
      <c r="P132" s="14"/>
      <c r="Q132" s="17"/>
      <c r="R132" s="19" t="str">
        <f>IF(OR($N132="-",$W132="",$Y132=""),"",
IF($N132="Long",$Y132-$W132,
IF($N132="Short",$W132-$Y132-$X132-$X132,
IF($N132="Options",$Y132-$W132,””))))</f>
        <v/>
      </c>
      <c r="S132" s="16" t="str">
        <f>IF(OR($R132="-",$W132="",$Y132=""),"",
IF($R132&lt;=-0.01,"", IF($N132="Long",(Q132-P132),
IF($N132="Short",(P132-Q132),
IF($N132="Options",(Q132-P132))))))</f>
        <v/>
      </c>
      <c r="T132" s="29" t="str">
        <f>IF(OR($R132="-",$W132="",$Y132=""),"",
IF($R132&gt;=0.01,"", IF($N132="Long",(Q132-P132),
IF($N132="Short",(P132-Q132),
IF($N132="Options",(Q132-P132))))))</f>
        <v/>
      </c>
      <c r="U132" s="33" t="str">
        <f>IF(OR($N132="-",$Y132="",$W132=""),"",IF($R132&lt;=-0.01,"",
IF($N132="Long",(($Y132-$W132)/$Y132),
IF($N132="Short",(($W132-$Y132)/$Y132),
IF($N132="Options",(($Y132-$W132)/$Y132))))))</f>
        <v/>
      </c>
      <c r="V132" s="50" t="str">
        <f>IF(OR($N132="-",$Y132="",$W132=""),"",IF($R132&gt;=0.01,"",IF($N132="Long",(($Y132-$W132)/$Y132),
IF($N132="Short",(($W132-$Y132)/$Y132),
IF($N132="Options",(($Y132-$W132)/$Y132))))))</f>
        <v/>
      </c>
      <c r="W132" s="26" t="str">
        <f t="shared" si="0"/>
        <v/>
      </c>
      <c r="X132" s="26">
        <v>0</v>
      </c>
      <c r="Y132" s="27" t="str">
        <f>IF(OR($N132="-",$O132="",$Q132=""),"",
IF($N132="Long",$O132*$Q132,
IF($N132="Short",$O132*$Q132,
IF($N132="Options",$O132*$Q132*100,””))))</f>
        <v/>
      </c>
      <c r="Z132" s="5" t="str">
        <f>IF(R132="","",IF(R132&gt;0,0,1))</f>
        <v/>
      </c>
      <c r="AA132" s="5" t="str">
        <f>IF(R132="","",IF(R132&lt;0,0,1))</f>
        <v/>
      </c>
    </row>
    <row r="133" spans="1:27" x14ac:dyDescent="0.25">
      <c r="A133" s="6"/>
      <c r="B133" s="12"/>
      <c r="C133" s="3"/>
      <c r="D133" s="3"/>
      <c r="E133" s="3"/>
      <c r="F133" s="3"/>
      <c r="G133" s="3"/>
      <c r="H133" s="3"/>
      <c r="I133" s="3"/>
      <c r="J133" s="3"/>
      <c r="K133" s="3"/>
      <c r="L133" s="57"/>
      <c r="M133" s="3"/>
      <c r="N133" s="4" t="s">
        <v>8</v>
      </c>
      <c r="O133" s="4"/>
      <c r="P133" s="14"/>
      <c r="Q133" s="17"/>
      <c r="R133" s="19" t="str">
        <f>IF(OR($N133="-",$W133="",$Y133=""),"",
IF($N133="Long",$Y133-$W133,
IF($N133="Short",$W133-$Y133-$X133-$X133,
IF($N133="Options",$Y133-$W133,””))))</f>
        <v/>
      </c>
      <c r="S133" s="16" t="str">
        <f>IF(OR($R133="-",$W133="",$Y133=""),"",
IF($R133&lt;=-0.01,"", IF($N133="Long",(Q133-P133),
IF($N133="Short",(P133-Q133),
IF($N133="Options",(Q133-P133))))))</f>
        <v/>
      </c>
      <c r="T133" s="29" t="str">
        <f>IF(OR($R133="-",$W133="",$Y133=""),"",
IF($R133&gt;=0.01,"", IF($N133="Long",(Q133-P133),
IF($N133="Short",(P133-Q133),
IF($N133="Options",(Q133-P133))))))</f>
        <v/>
      </c>
      <c r="U133" s="33" t="str">
        <f>IF(OR($N133="-",$Y133="",$W133=""),"",IF($R133&lt;=-0.01,"",
IF($N133="Long",(($Y133-$W133)/$Y133),
IF($N133="Short",(($W133-$Y133)/$Y133),
IF($N133="Options",(($Y133-$W133)/$Y133))))))</f>
        <v/>
      </c>
      <c r="V133" s="50" t="str">
        <f>IF(OR($N133="-",$Y133="",$W133=""),"",IF($R133&gt;=0.01,"",IF($N133="Long",(($Y133-$W133)/$Y133),
IF($N133="Short",(($W133-$Y133)/$Y133),
IF($N133="Options",(($Y133-$W133)/$Y133))))))</f>
        <v/>
      </c>
      <c r="W133" s="26" t="str">
        <f t="shared" si="0"/>
        <v/>
      </c>
      <c r="X133" s="26">
        <v>0</v>
      </c>
      <c r="Y133" s="27" t="str">
        <f>IF(OR($N133="-",$O133="",$Q133=""),"",
IF($N133="Long",$O133*$Q133,
IF($N133="Short",$O133*$Q133,
IF($N133="Options",$O133*$Q133*100,””))))</f>
        <v/>
      </c>
      <c r="Z133" s="5" t="str">
        <f>IF(R133="","",IF(R133&gt;0,0,1))</f>
        <v/>
      </c>
      <c r="AA133" s="5" t="str">
        <f>IF(R133="","",IF(R133&lt;0,0,1))</f>
        <v/>
      </c>
    </row>
    <row r="134" spans="1:27" x14ac:dyDescent="0.25">
      <c r="A134" s="6"/>
      <c r="B134" s="12"/>
      <c r="C134" s="3"/>
      <c r="D134" s="3"/>
      <c r="E134" s="3"/>
      <c r="F134" s="3"/>
      <c r="G134" s="3"/>
      <c r="H134" s="3"/>
      <c r="I134" s="3"/>
      <c r="J134" s="3"/>
      <c r="K134" s="3"/>
      <c r="L134" s="57"/>
      <c r="M134" s="3"/>
      <c r="N134" s="4" t="s">
        <v>8</v>
      </c>
      <c r="O134" s="4"/>
      <c r="P134" s="14"/>
      <c r="Q134" s="17"/>
      <c r="R134" s="19" t="str">
        <f>IF(OR($N134="-",$W134="",$Y134=""),"",
IF($N134="Long",$Y134-$W134,
IF($N134="Short",$W134-$Y134-$X134-$X134,
IF($N134="Options",$Y134-$W134,””))))</f>
        <v/>
      </c>
      <c r="S134" s="16" t="str">
        <f>IF(OR($R134="-",$W134="",$Y134=""),"",
IF($R134&lt;=-0.01,"", IF($N134="Long",(Q134-P134),
IF($N134="Short",(P134-Q134),
IF($N134="Options",(Q134-P134))))))</f>
        <v/>
      </c>
      <c r="T134" s="29" t="str">
        <f>IF(OR($R134="-",$W134="",$Y134=""),"",
IF($R134&gt;=0.01,"", IF($N134="Long",(Q134-P134),
IF($N134="Short",(P134-Q134),
IF($N134="Options",(Q134-P134))))))</f>
        <v/>
      </c>
      <c r="U134" s="33" t="str">
        <f>IF(OR($N134="-",$Y134="",$W134=""),"",IF($R134&lt;=-0.01,"",
IF($N134="Long",(($Y134-$W134)/$Y134),
IF($N134="Short",(($W134-$Y134)/$Y134),
IF($N134="Options",(($Y134-$W134)/$Y134))))))</f>
        <v/>
      </c>
      <c r="V134" s="50" t="str">
        <f>IF(OR($N134="-",$Y134="",$W134=""),"",IF($R134&gt;=0.01,"",IF($N134="Long",(($Y134-$W134)/$Y134),
IF($N134="Short",(($W134-$Y134)/$Y134),
IF($N134="Options",(($Y134-$W134)/$Y134))))))</f>
        <v/>
      </c>
      <c r="W134" s="26" t="str">
        <f t="shared" si="0"/>
        <v/>
      </c>
      <c r="X134" s="26">
        <v>0</v>
      </c>
      <c r="Y134" s="27" t="str">
        <f>IF(OR($N134="-",$O134="",$Q134=""),"",
IF($N134="Long",$O134*$Q134,
IF($N134="Short",$O134*$Q134,
IF($N134="Options",$O134*$Q134*100,””))))</f>
        <v/>
      </c>
      <c r="Z134" s="5" t="str">
        <f>IF(R134="","",IF(R134&gt;0,0,1))</f>
        <v/>
      </c>
      <c r="AA134" s="5" t="str">
        <f>IF(R134="","",IF(R134&lt;0,0,1))</f>
        <v/>
      </c>
    </row>
    <row r="135" spans="1:27" x14ac:dyDescent="0.25">
      <c r="A135" s="6"/>
      <c r="B135" s="12"/>
      <c r="C135" s="3"/>
      <c r="D135" s="3"/>
      <c r="E135" s="3"/>
      <c r="F135" s="3"/>
      <c r="G135" s="3"/>
      <c r="H135" s="3"/>
      <c r="I135" s="3"/>
      <c r="J135" s="3"/>
      <c r="K135" s="3"/>
      <c r="L135" s="57"/>
      <c r="M135" s="3"/>
      <c r="N135" s="4" t="s">
        <v>8</v>
      </c>
      <c r="O135" s="4"/>
      <c r="P135" s="14"/>
      <c r="Q135" s="17"/>
      <c r="R135" s="19" t="str">
        <f>IF(OR($N135="-",$W135="",$Y135=""),"",
IF($N135="Long",$Y135-$W135,
IF($N135="Short",$W135-$Y135-$X135-$X135,
IF($N135="Options",$Y135-$W135,””))))</f>
        <v/>
      </c>
      <c r="S135" s="16" t="str">
        <f>IF(OR($R135="-",$W135="",$Y135=""),"",
IF($R135&lt;=-0.01,"", IF($N135="Long",(Q135-P135),
IF($N135="Short",(P135-Q135),
IF($N135="Options",(Q135-P135))))))</f>
        <v/>
      </c>
      <c r="T135" s="29" t="str">
        <f>IF(OR($R135="-",$W135="",$Y135=""),"",
IF($R135&gt;=0.01,"", IF($N135="Long",(Q135-P135),
IF($N135="Short",(P135-Q135),
IF($N135="Options",(Q135-P135))))))</f>
        <v/>
      </c>
      <c r="U135" s="33" t="str">
        <f>IF(OR($N135="-",$Y135="",$W135=""),"",IF($R135&lt;=-0.01,"",
IF($N135="Long",(($Y135-$W135)/$Y135),
IF($N135="Short",(($W135-$Y135)/$Y135),
IF($N135="Options",(($Y135-$W135)/$Y135))))))</f>
        <v/>
      </c>
      <c r="V135" s="50" t="str">
        <f>IF(OR($N135="-",$Y135="",$W135=""),"",IF($R135&gt;=0.01,"",IF($N135="Long",(($Y135-$W135)/$Y135),
IF($N135="Short",(($W135-$Y135)/$Y135),
IF($N135="Options",(($Y135-$W135)/$Y135))))))</f>
        <v/>
      </c>
      <c r="W135" s="26" t="str">
        <f t="shared" si="0"/>
        <v/>
      </c>
      <c r="X135" s="26">
        <v>0</v>
      </c>
      <c r="Y135" s="27" t="str">
        <f>IF(OR($N135="-",$O135="",$Q135=""),"",
IF($N135="Long",$O135*$Q135,
IF($N135="Short",$O135*$Q135,
IF($N135="Options",$O135*$Q135*100,””))))</f>
        <v/>
      </c>
      <c r="Z135" s="5" t="str">
        <f>IF(R135="","",IF(R135&gt;0,0,1))</f>
        <v/>
      </c>
      <c r="AA135" s="5" t="str">
        <f>IF(R135="","",IF(R135&lt;0,0,1))</f>
        <v/>
      </c>
    </row>
    <row r="136" spans="1:27" x14ac:dyDescent="0.25">
      <c r="A136" s="6"/>
      <c r="B136" s="12"/>
      <c r="C136" s="3"/>
      <c r="D136" s="3"/>
      <c r="E136" s="3"/>
      <c r="F136" s="3"/>
      <c r="G136" s="3"/>
      <c r="H136" s="3"/>
      <c r="I136" s="3"/>
      <c r="J136" s="3"/>
      <c r="K136" s="3"/>
      <c r="L136" s="57"/>
      <c r="M136" s="3"/>
      <c r="N136" s="4" t="s">
        <v>8</v>
      </c>
      <c r="O136" s="4"/>
      <c r="P136" s="14"/>
      <c r="Q136" s="17"/>
      <c r="R136" s="19" t="str">
        <f>IF(OR($N136="-",$W136="",$Y136=""),"",
IF($N136="Long",$Y136-$W136,
IF($N136="Short",$W136-$Y136-$X136-$X136,
IF($N136="Options",$Y136-$W136,””))))</f>
        <v/>
      </c>
      <c r="S136" s="16" t="str">
        <f>IF(OR($R136="-",$W136="",$Y136=""),"",
IF($R136&lt;=-0.01,"", IF($N136="Long",(Q136-P136),
IF($N136="Short",(P136-Q136),
IF($N136="Options",(Q136-P136))))))</f>
        <v/>
      </c>
      <c r="T136" s="29" t="str">
        <f>IF(OR($R136="-",$W136="",$Y136=""),"",
IF($R136&gt;=0.01,"", IF($N136="Long",(Q136-P136),
IF($N136="Short",(P136-Q136),
IF($N136="Options",(Q136-P136))))))</f>
        <v/>
      </c>
      <c r="U136" s="33" t="str">
        <f>IF(OR($N136="-",$Y136="",$W136=""),"",IF($R136&lt;=-0.01,"",
IF($N136="Long",(($Y136-$W136)/$Y136),
IF($N136="Short",(($W136-$Y136)/$Y136),
IF($N136="Options",(($Y136-$W136)/$Y136))))))</f>
        <v/>
      </c>
      <c r="V136" s="50" t="str">
        <f>IF(OR($N136="-",$Y136="",$W136=""),"",IF($R136&gt;=0.01,"",IF($N136="Long",(($Y136-$W136)/$Y136),
IF($N136="Short",(($W136-$Y136)/$Y136),
IF($N136="Options",(($Y136-$W136)/$Y136))))))</f>
        <v/>
      </c>
      <c r="W136" s="26" t="str">
        <f t="shared" si="0"/>
        <v/>
      </c>
      <c r="X136" s="26">
        <v>0</v>
      </c>
      <c r="Y136" s="27" t="str">
        <f>IF(OR($N136="-",$O136="",$Q136=""),"",
IF($N136="Long",$O136*$Q136,
IF($N136="Short",$O136*$Q136,
IF($N136="Options",$O136*$Q136*100,””))))</f>
        <v/>
      </c>
      <c r="Z136" s="5" t="str">
        <f>IF(R136="","",IF(R136&gt;0,0,1))</f>
        <v/>
      </c>
      <c r="AA136" s="5" t="str">
        <f>IF(R136="","",IF(R136&lt;0,0,1))</f>
        <v/>
      </c>
    </row>
    <row r="137" spans="1:27" x14ac:dyDescent="0.25">
      <c r="A137" s="6"/>
      <c r="B137" s="12"/>
      <c r="C137" s="3"/>
      <c r="D137" s="3"/>
      <c r="E137" s="3"/>
      <c r="F137" s="3"/>
      <c r="G137" s="3"/>
      <c r="H137" s="3"/>
      <c r="I137" s="3"/>
      <c r="J137" s="3"/>
      <c r="K137" s="3"/>
      <c r="L137" s="57"/>
      <c r="M137" s="3"/>
      <c r="N137" s="4" t="s">
        <v>8</v>
      </c>
      <c r="O137" s="4"/>
      <c r="P137" s="14"/>
      <c r="Q137" s="17"/>
      <c r="R137" s="19" t="str">
        <f>IF(OR($N137="-",$W137="",$Y137=""),"",
IF($N137="Long",$Y137-$W137,
IF($N137="Short",$W137-$Y137-$X137-$X137,
IF($N137="Options",$Y137-$W137,””))))</f>
        <v/>
      </c>
      <c r="S137" s="16" t="str">
        <f>IF(OR($R137="-",$W137="",$Y137=""),"",
IF($R137&lt;=-0.01,"", IF($N137="Long",(Q137-P137),
IF($N137="Short",(P137-Q137),
IF($N137="Options",(Q137-P137))))))</f>
        <v/>
      </c>
      <c r="T137" s="29" t="str">
        <f>IF(OR($R137="-",$W137="",$Y137=""),"",
IF($R137&gt;=0.01,"", IF($N137="Long",(Q137-P137),
IF($N137="Short",(P137-Q137),
IF($N137="Options",(Q137-P137))))))</f>
        <v/>
      </c>
      <c r="U137" s="33" t="str">
        <f>IF(OR($N137="-",$Y137="",$W137=""),"",IF($R137&lt;=-0.01,"",
IF($N137="Long",(($Y137-$W137)/$Y137),
IF($N137="Short",(($W137-$Y137)/$Y137),
IF($N137="Options",(($Y137-$W137)/$Y137))))))</f>
        <v/>
      </c>
      <c r="V137" s="50" t="str">
        <f>IF(OR($N137="-",$Y137="",$W137=""),"",IF($R137&gt;=0.01,"",IF($N137="Long",(($Y137-$W137)/$Y137),
IF($N137="Short",(($W137-$Y137)/$Y137),
IF($N137="Options",(($Y137-$W137)/$Y137))))))</f>
        <v/>
      </c>
      <c r="W137" s="26" t="str">
        <f t="shared" si="0"/>
        <v/>
      </c>
      <c r="X137" s="26">
        <v>0</v>
      </c>
      <c r="Y137" s="27" t="str">
        <f>IF(OR($N137="-",$O137="",$Q137=""),"",
IF($N137="Long",$O137*$Q137,
IF($N137="Short",$O137*$Q137,
IF($N137="Options",$O137*$Q137*100,””))))</f>
        <v/>
      </c>
      <c r="Z137" s="5" t="str">
        <f>IF(R137="","",IF(R137&gt;0,0,1))</f>
        <v/>
      </c>
      <c r="AA137" s="5" t="str">
        <f>IF(R137="","",IF(R137&lt;0,0,1))</f>
        <v/>
      </c>
    </row>
    <row r="138" spans="1:27" x14ac:dyDescent="0.25">
      <c r="A138" s="6"/>
      <c r="B138" s="12"/>
      <c r="C138" s="3"/>
      <c r="D138" s="3"/>
      <c r="E138" s="3"/>
      <c r="F138" s="3"/>
      <c r="G138" s="3"/>
      <c r="H138" s="3"/>
      <c r="I138" s="3"/>
      <c r="J138" s="3"/>
      <c r="K138" s="3"/>
      <c r="L138" s="57"/>
      <c r="M138" s="3"/>
      <c r="N138" s="4" t="s">
        <v>8</v>
      </c>
      <c r="O138" s="4"/>
      <c r="P138" s="14"/>
      <c r="Q138" s="17"/>
      <c r="R138" s="19" t="str">
        <f>IF(OR($N138="-",$W138="",$Y138=""),"",
IF($N138="Long",$Y138-$W138,
IF($N138="Short",$W138-$Y138-$X138-$X138,
IF($N138="Options",$Y138-$W138,””))))</f>
        <v/>
      </c>
      <c r="S138" s="16" t="str">
        <f>IF(OR($R138="-",$W138="",$Y138=""),"",
IF($R138&lt;=-0.01,"", IF($N138="Long",(Q138-P138),
IF($N138="Short",(P138-Q138),
IF($N138="Options",(Q138-P138))))))</f>
        <v/>
      </c>
      <c r="T138" s="29" t="str">
        <f>IF(OR($R138="-",$W138="",$Y138=""),"",
IF($R138&gt;=0.01,"", IF($N138="Long",(Q138-P138),
IF($N138="Short",(P138-Q138),
IF($N138="Options",(Q138-P138))))))</f>
        <v/>
      </c>
      <c r="U138" s="33" t="str">
        <f>IF(OR($N138="-",$Y138="",$W138=""),"",IF($R138&lt;=-0.01,"",
IF($N138="Long",(($Y138-$W138)/$Y138),
IF($N138="Short",(($W138-$Y138)/$Y138),
IF($N138="Options",(($Y138-$W138)/$Y138))))))</f>
        <v/>
      </c>
      <c r="V138" s="50" t="str">
        <f>IF(OR($N138="-",$Y138="",$W138=""),"",IF($R138&gt;=0.01,"",IF($N138="Long",(($Y138-$W138)/$Y138),
IF($N138="Short",(($W138-$Y138)/$Y138),
IF($N138="Options",(($Y138-$W138)/$Y138))))))</f>
        <v/>
      </c>
      <c r="W138" s="26" t="str">
        <f t="shared" si="0"/>
        <v/>
      </c>
      <c r="X138" s="26">
        <v>0</v>
      </c>
      <c r="Y138" s="27" t="str">
        <f>IF(OR($N138="-",$O138="",$Q138=""),"",
IF($N138="Long",$O138*$Q138,
IF($N138="Short",$O138*$Q138,
IF($N138="Options",$O138*$Q138*100,””))))</f>
        <v/>
      </c>
      <c r="Z138" s="5" t="str">
        <f>IF(R138="","",IF(R138&gt;0,0,1))</f>
        <v/>
      </c>
      <c r="AA138" s="5" t="str">
        <f>IF(R138="","",IF(R138&lt;0,0,1))</f>
        <v/>
      </c>
    </row>
    <row r="139" spans="1:27" x14ac:dyDescent="0.25">
      <c r="A139" s="6"/>
      <c r="B139" s="12"/>
      <c r="C139" s="3"/>
      <c r="D139" s="3"/>
      <c r="E139" s="3"/>
      <c r="F139" s="3"/>
      <c r="G139" s="3"/>
      <c r="H139" s="3"/>
      <c r="I139" s="3"/>
      <c r="J139" s="3"/>
      <c r="K139" s="3"/>
      <c r="L139" s="57"/>
      <c r="M139" s="3"/>
      <c r="N139" s="4" t="s">
        <v>8</v>
      </c>
      <c r="O139" s="4"/>
      <c r="P139" s="14"/>
      <c r="Q139" s="17"/>
      <c r="R139" s="19" t="str">
        <f>IF(OR($N139="-",$W139="",$Y139=""),"",
IF($N139="Long",$Y139-$W139,
IF($N139="Short",$W139-$Y139-$X139-$X139,
IF($N139="Options",$Y139-$W139,””))))</f>
        <v/>
      </c>
      <c r="S139" s="16" t="str">
        <f>IF(OR($R139="-",$W139="",$Y139=""),"",
IF($R139&lt;=-0.01,"", IF($N139="Long",(Q139-P139),
IF($N139="Short",(P139-Q139),
IF($N139="Options",(Q139-P139))))))</f>
        <v/>
      </c>
      <c r="T139" s="29" t="str">
        <f>IF(OR($R139="-",$W139="",$Y139=""),"",
IF($R139&gt;=0.01,"", IF($N139="Long",(Q139-P139),
IF($N139="Short",(P139-Q139),
IF($N139="Options",(Q139-P139))))))</f>
        <v/>
      </c>
      <c r="U139" s="33" t="str">
        <f>IF(OR($N139="-",$Y139="",$W139=""),"",IF($R139&lt;=-0.01,"",
IF($N139="Long",(($Y139-$W139)/$Y139),
IF($N139="Short",(($W139-$Y139)/$Y139),
IF($N139="Options",(($Y139-$W139)/$Y139))))))</f>
        <v/>
      </c>
      <c r="V139" s="50" t="str">
        <f>IF(OR($N139="-",$Y139="",$W139=""),"",IF($R139&gt;=0.01,"",IF($N139="Long",(($Y139-$W139)/$Y139),
IF($N139="Short",(($W139-$Y139)/$Y139),
IF($N139="Options",(($Y139-$W139)/$Y139))))))</f>
        <v/>
      </c>
      <c r="W139" s="26" t="str">
        <f t="shared" si="0"/>
        <v/>
      </c>
      <c r="X139" s="26">
        <v>0</v>
      </c>
      <c r="Y139" s="27" t="str">
        <f>IF(OR($N139="-",$O139="",$Q139=""),"",
IF($N139="Long",$O139*$Q139,
IF($N139="Short",$O139*$Q139,
IF($N139="Options",$O139*$Q139*100,””))))</f>
        <v/>
      </c>
      <c r="Z139" s="5" t="str">
        <f>IF(R139="","",IF(R139&gt;0,0,1))</f>
        <v/>
      </c>
      <c r="AA139" s="5" t="str">
        <f>IF(R139="","",IF(R139&lt;0,0,1))</f>
        <v/>
      </c>
    </row>
    <row r="140" spans="1:27" x14ac:dyDescent="0.25">
      <c r="A140" s="6"/>
      <c r="B140" s="12"/>
      <c r="C140" s="3"/>
      <c r="D140" s="3"/>
      <c r="E140" s="3"/>
      <c r="F140" s="3"/>
      <c r="G140" s="3"/>
      <c r="H140" s="3"/>
      <c r="I140" s="3"/>
      <c r="J140" s="3"/>
      <c r="K140" s="3"/>
      <c r="L140" s="57"/>
      <c r="M140" s="3"/>
      <c r="N140" s="4" t="s">
        <v>8</v>
      </c>
      <c r="O140" s="4"/>
      <c r="P140" s="14"/>
      <c r="Q140" s="17"/>
      <c r="R140" s="19" t="str">
        <f>IF(OR($N140="-",$W140="",$Y140=""),"",
IF($N140="Long",$Y140-$W140,
IF($N140="Short",$W140-$Y140-$X140-$X140,
IF($N140="Options",$Y140-$W140,””))))</f>
        <v/>
      </c>
      <c r="S140" s="16" t="str">
        <f>IF(OR($R140="-",$W140="",$Y140=""),"",
IF($R140&lt;=-0.01,"", IF($N140="Long",(Q140-P140),
IF($N140="Short",(P140-Q140),
IF($N140="Options",(Q140-P140))))))</f>
        <v/>
      </c>
      <c r="T140" s="29" t="str">
        <f>IF(OR($R140="-",$W140="",$Y140=""),"",
IF($R140&gt;=0.01,"", IF($N140="Long",(Q140-P140),
IF($N140="Short",(P140-Q140),
IF($N140="Options",(Q140-P140))))))</f>
        <v/>
      </c>
      <c r="U140" s="33" t="str">
        <f>IF(OR($N140="-",$Y140="",$W140=""),"",IF($R140&lt;=-0.01,"",
IF($N140="Long",(($Y140-$W140)/$Y140),
IF($N140="Short",(($W140-$Y140)/$Y140),
IF($N140="Options",(($Y140-$W140)/$Y140))))))</f>
        <v/>
      </c>
      <c r="V140" s="50" t="str">
        <f>IF(OR($N140="-",$Y140="",$W140=""),"",IF($R140&gt;=0.01,"",IF($N140="Long",(($Y140-$W140)/$Y140),
IF($N140="Short",(($W140-$Y140)/$Y140),
IF($N140="Options",(($Y140-$W140)/$Y140))))))</f>
        <v/>
      </c>
      <c r="W140" s="26" t="str">
        <f t="shared" si="0"/>
        <v/>
      </c>
      <c r="X140" s="26">
        <v>0</v>
      </c>
      <c r="Y140" s="27" t="str">
        <f>IF(OR($N140="-",$O140="",$Q140=""),"",
IF($N140="Long",$O140*$Q140,
IF($N140="Short",$O140*$Q140,
IF($N140="Options",$O140*$Q140*100,””))))</f>
        <v/>
      </c>
      <c r="Z140" s="5" t="str">
        <f>IF(R140="","",IF(R140&gt;0,0,1))</f>
        <v/>
      </c>
      <c r="AA140" s="5" t="str">
        <f>IF(R140="","",IF(R140&lt;0,0,1))</f>
        <v/>
      </c>
    </row>
    <row r="141" spans="1:27" x14ac:dyDescent="0.25">
      <c r="A141" s="6"/>
      <c r="B141" s="12"/>
      <c r="C141" s="3"/>
      <c r="D141" s="3"/>
      <c r="E141" s="3"/>
      <c r="F141" s="3"/>
      <c r="G141" s="3"/>
      <c r="H141" s="3"/>
      <c r="I141" s="3"/>
      <c r="J141" s="3"/>
      <c r="K141" s="3"/>
      <c r="L141" s="57"/>
      <c r="M141" s="3"/>
      <c r="N141" s="4" t="s">
        <v>8</v>
      </c>
      <c r="O141" s="4"/>
      <c r="P141" s="14"/>
      <c r="Q141" s="17"/>
      <c r="R141" s="19" t="str">
        <f>IF(OR($N141="-",$W141="",$Y141=""),"",
IF($N141="Long",$Y141-$W141,
IF($N141="Short",$W141-$Y141-$X141-$X141,
IF($N141="Options",$Y141-$W141,””))))</f>
        <v/>
      </c>
      <c r="S141" s="16" t="str">
        <f>IF(OR($R141="-",$W141="",$Y141=""),"",
IF($R141&lt;=-0.01,"", IF($N141="Long",(Q141-P141),
IF($N141="Short",(P141-Q141),
IF($N141="Options",(Q141-P141))))))</f>
        <v/>
      </c>
      <c r="T141" s="29" t="str">
        <f>IF(OR($R141="-",$W141="",$Y141=""),"",
IF($R141&gt;=0.01,"", IF($N141="Long",(Q141-P141),
IF($N141="Short",(P141-Q141),
IF($N141="Options",(Q141-P141))))))</f>
        <v/>
      </c>
      <c r="U141" s="33" t="str">
        <f>IF(OR($N141="-",$Y141="",$W141=""),"",IF($R141&lt;=-0.01,"",
IF($N141="Long",(($Y141-$W141)/$Y141),
IF($N141="Short",(($W141-$Y141)/$Y141),
IF($N141="Options",(($Y141-$W141)/$Y141))))))</f>
        <v/>
      </c>
      <c r="V141" s="50" t="str">
        <f>IF(OR($N141="-",$Y141="",$W141=""),"",IF($R141&gt;=0.01,"",IF($N141="Long",(($Y141-$W141)/$Y141),
IF($N141="Short",(($W141-$Y141)/$Y141),
IF($N141="Options",(($Y141-$W141)/$Y141))))))</f>
        <v/>
      </c>
      <c r="W141" s="26" t="str">
        <f t="shared" si="0"/>
        <v/>
      </c>
      <c r="X141" s="26">
        <v>0</v>
      </c>
      <c r="Y141" s="27" t="str">
        <f>IF(OR($N141="-",$O141="",$Q141=""),"",
IF($N141="Long",$O141*$Q141,
IF($N141="Short",$O141*$Q141,
IF($N141="Options",$O141*$Q141*100,””))))</f>
        <v/>
      </c>
      <c r="Z141" s="5" t="str">
        <f>IF(R141="","",IF(R141&gt;0,0,1))</f>
        <v/>
      </c>
      <c r="AA141" s="5" t="str">
        <f>IF(R141="","",IF(R141&lt;0,0,1))</f>
        <v/>
      </c>
    </row>
    <row r="142" spans="1:27" x14ac:dyDescent="0.25">
      <c r="A142" s="6"/>
      <c r="B142" s="12"/>
      <c r="C142" s="3"/>
      <c r="D142" s="3"/>
      <c r="E142" s="3"/>
      <c r="F142" s="3"/>
      <c r="G142" s="3"/>
      <c r="H142" s="3"/>
      <c r="I142" s="3"/>
      <c r="J142" s="3"/>
      <c r="K142" s="3"/>
      <c r="L142" s="57"/>
      <c r="M142" s="3"/>
      <c r="N142" s="4" t="s">
        <v>8</v>
      </c>
      <c r="O142" s="4"/>
      <c r="P142" s="14"/>
      <c r="Q142" s="17"/>
      <c r="R142" s="19" t="str">
        <f>IF(OR($N142="-",$W142="",$Y142=""),"",
IF($N142="Long",$Y142-$W142,
IF($N142="Short",$W142-$Y142-$X142-$X142,
IF($N142="Options",$Y142-$W142,””))))</f>
        <v/>
      </c>
      <c r="S142" s="16" t="str">
        <f>IF(OR($R142="-",$W142="",$Y142=""),"",
IF($R142&lt;=-0.01,"", IF($N142="Long",(Q142-P142),
IF($N142="Short",(P142-Q142),
IF($N142="Options",(Q142-P142))))))</f>
        <v/>
      </c>
      <c r="T142" s="29" t="str">
        <f>IF(OR($R142="-",$W142="",$Y142=""),"",
IF($R142&gt;=0.01,"", IF($N142="Long",(Q142-P142),
IF($N142="Short",(P142-Q142),
IF($N142="Options",(Q142-P142))))))</f>
        <v/>
      </c>
      <c r="U142" s="33" t="str">
        <f>IF(OR($N142="-",$Y142="",$W142=""),"",IF($R142&lt;=-0.01,"",
IF($N142="Long",(($Y142-$W142)/$Y142),
IF($N142="Short",(($W142-$Y142)/$Y142),
IF($N142="Options",(($Y142-$W142)/$Y142))))))</f>
        <v/>
      </c>
      <c r="V142" s="50" t="str">
        <f>IF(OR($N142="-",$Y142="",$W142=""),"",IF($R142&gt;=0.01,"",IF($N142="Long",(($Y142-$W142)/$Y142),
IF($N142="Short",(($W142-$Y142)/$Y142),
IF($N142="Options",(($Y142-$W142)/$Y142))))))</f>
        <v/>
      </c>
      <c r="W142" s="26" t="str">
        <f t="shared" si="0"/>
        <v/>
      </c>
      <c r="X142" s="26">
        <v>0</v>
      </c>
      <c r="Y142" s="27" t="str">
        <f>IF(OR($N142="-",$O142="",$Q142=""),"",
IF($N142="Long",$O142*$Q142,
IF($N142="Short",$O142*$Q142,
IF($N142="Options",$O142*$Q142*100,””))))</f>
        <v/>
      </c>
      <c r="Z142" s="5" t="str">
        <f>IF(R142="","",IF(R142&gt;0,0,1))</f>
        <v/>
      </c>
      <c r="AA142" s="5" t="str">
        <f>IF(R142="","",IF(R142&lt;0,0,1))</f>
        <v/>
      </c>
    </row>
    <row r="143" spans="1:27" x14ac:dyDescent="0.25">
      <c r="A143" s="6"/>
      <c r="B143" s="12"/>
      <c r="C143" s="3"/>
      <c r="D143" s="3"/>
      <c r="E143" s="3"/>
      <c r="F143" s="3"/>
      <c r="G143" s="3"/>
      <c r="H143" s="3"/>
      <c r="I143" s="3"/>
      <c r="J143" s="3"/>
      <c r="K143" s="3"/>
      <c r="L143" s="57"/>
      <c r="M143" s="3"/>
      <c r="N143" s="4" t="s">
        <v>8</v>
      </c>
      <c r="O143" s="4"/>
      <c r="P143" s="14"/>
      <c r="Q143" s="17"/>
      <c r="R143" s="19" t="str">
        <f>IF(OR($N143="-",$W143="",$Y143=""),"",
IF($N143="Long",$Y143-$W143,
IF($N143="Short",$W143-$Y143-$X143-$X143,
IF($N143="Options",$Y143-$W143,””))))</f>
        <v/>
      </c>
      <c r="S143" s="16" t="str">
        <f>IF(OR($R143="-",$W143="",$Y143=""),"",
IF($R143&lt;=-0.01,"", IF($N143="Long",(Q143-P143),
IF($N143="Short",(P143-Q143),
IF($N143="Options",(Q143-P143))))))</f>
        <v/>
      </c>
      <c r="T143" s="29" t="str">
        <f>IF(OR($R143="-",$W143="",$Y143=""),"",
IF($R143&gt;=0.01,"", IF($N143="Long",(Q143-P143),
IF($N143="Short",(P143-Q143),
IF($N143="Options",(Q143-P143))))))</f>
        <v/>
      </c>
      <c r="U143" s="33" t="str">
        <f>IF(OR($N143="-",$Y143="",$W143=""),"",IF($R143&lt;=-0.01,"",
IF($N143="Long",(($Y143-$W143)/$Y143),
IF($N143="Short",(($W143-$Y143)/$Y143),
IF($N143="Options",(($Y143-$W143)/$Y143))))))</f>
        <v/>
      </c>
      <c r="V143" s="50" t="str">
        <f>IF(OR($N143="-",$Y143="",$W143=""),"",IF($R143&gt;=0.01,"",IF($N143="Long",(($Y143-$W143)/$Y143),
IF($N143="Short",(($W143-$Y143)/$Y143),
IF($N143="Options",(($Y143-$W143)/$Y143))))))</f>
        <v/>
      </c>
      <c r="W143" s="26" t="str">
        <f t="shared" si="0"/>
        <v/>
      </c>
      <c r="X143" s="26">
        <v>0</v>
      </c>
      <c r="Y143" s="27" t="str">
        <f>IF(OR($N143="-",$O143="",$Q143=""),"",
IF($N143="Long",$O143*$Q143,
IF($N143="Short",$O143*$Q143,
IF($N143="Options",$O143*$Q143*100,””))))</f>
        <v/>
      </c>
      <c r="Z143" s="5" t="str">
        <f>IF(R143="","",IF(R143&gt;0,0,1))</f>
        <v/>
      </c>
      <c r="AA143" s="5" t="str">
        <f>IF(R143="","",IF(R143&lt;0,0,1))</f>
        <v/>
      </c>
    </row>
    <row r="144" spans="1:27" x14ac:dyDescent="0.25">
      <c r="A144" s="6"/>
      <c r="B144" s="12"/>
      <c r="C144" s="3"/>
      <c r="D144" s="3"/>
      <c r="E144" s="3"/>
      <c r="F144" s="3"/>
      <c r="G144" s="3"/>
      <c r="H144" s="3"/>
      <c r="I144" s="3"/>
      <c r="J144" s="3"/>
      <c r="K144" s="3"/>
      <c r="L144" s="57"/>
      <c r="M144" s="3"/>
      <c r="N144" s="4" t="s">
        <v>8</v>
      </c>
      <c r="O144" s="4"/>
      <c r="P144" s="14"/>
      <c r="Q144" s="17"/>
      <c r="R144" s="19" t="str">
        <f>IF(OR($N144="-",$W144="",$Y144=""),"",
IF($N144="Long",$Y144-$W144,
IF($N144="Short",$W144-$Y144-$X144-$X144,
IF($N144="Options",$Y144-$W144,””))))</f>
        <v/>
      </c>
      <c r="S144" s="16" t="str">
        <f>IF(OR($R144="-",$W144="",$Y144=""),"",
IF($R144&lt;=-0.01,"", IF($N144="Long",(Q144-P144),
IF($N144="Short",(P144-Q144),
IF($N144="Options",(Q144-P144))))))</f>
        <v/>
      </c>
      <c r="T144" s="29" t="str">
        <f>IF(OR($R144="-",$W144="",$Y144=""),"",
IF($R144&gt;=0.01,"", IF($N144="Long",(Q144-P144),
IF($N144="Short",(P144-Q144),
IF($N144="Options",(Q144-P144))))))</f>
        <v/>
      </c>
      <c r="U144" s="33" t="str">
        <f>IF(OR($N144="-",$Y144="",$W144=""),"",IF($R144&lt;=-0.01,"",
IF($N144="Long",(($Y144-$W144)/$Y144),
IF($N144="Short",(($W144-$Y144)/$Y144),
IF($N144="Options",(($Y144-$W144)/$Y144))))))</f>
        <v/>
      </c>
      <c r="V144" s="50" t="str">
        <f>IF(OR($N144="-",$Y144="",$W144=""),"",IF($R144&gt;=0.01,"",IF($N144="Long",(($Y144-$W144)/$Y144),
IF($N144="Short",(($W144-$Y144)/$Y144),
IF($N144="Options",(($Y144-$W144)/$Y144))))))</f>
        <v/>
      </c>
      <c r="W144" s="26" t="str">
        <f t="shared" si="0"/>
        <v/>
      </c>
      <c r="X144" s="26">
        <v>0</v>
      </c>
      <c r="Y144" s="27" t="str">
        <f>IF(OR($N144="-",$O144="",$Q144=""),"",
IF($N144="Long",$O144*$Q144,
IF($N144="Short",$O144*$Q144,
IF($N144="Options",$O144*$Q144*100,””))))</f>
        <v/>
      </c>
      <c r="Z144" s="5" t="str">
        <f>IF(R144="","",IF(R144&gt;0,0,1))</f>
        <v/>
      </c>
      <c r="AA144" s="5" t="str">
        <f>IF(R144="","",IF(R144&lt;0,0,1))</f>
        <v/>
      </c>
    </row>
    <row r="145" spans="1:27" x14ac:dyDescent="0.25">
      <c r="A145" s="6"/>
      <c r="B145" s="12"/>
      <c r="C145" s="3"/>
      <c r="D145" s="3"/>
      <c r="E145" s="3"/>
      <c r="F145" s="3"/>
      <c r="G145" s="3"/>
      <c r="H145" s="3"/>
      <c r="I145" s="3"/>
      <c r="J145" s="3"/>
      <c r="K145" s="3"/>
      <c r="L145" s="57"/>
      <c r="M145" s="3"/>
      <c r="N145" s="4" t="s">
        <v>8</v>
      </c>
      <c r="O145" s="4"/>
      <c r="P145" s="14"/>
      <c r="Q145" s="17"/>
      <c r="R145" s="19" t="str">
        <f>IF(OR($N145="-",$W145="",$Y145=""),"",
IF($N145="Long",$Y145-$W145,
IF($N145="Short",$W145-$Y145-$X145-$X145,
IF($N145="Options",$Y145-$W145,””))))</f>
        <v/>
      </c>
      <c r="S145" s="16" t="str">
        <f>IF(OR($R145="-",$W145="",$Y145=""),"",
IF($R145&lt;=-0.01,"", IF($N145="Long",(Q145-P145),
IF($N145="Short",(P145-Q145),
IF($N145="Options",(Q145-P145))))))</f>
        <v/>
      </c>
      <c r="T145" s="29" t="str">
        <f>IF(OR($R145="-",$W145="",$Y145=""),"",
IF($R145&gt;=0.01,"", IF($N145="Long",(Q145-P145),
IF($N145="Short",(P145-Q145),
IF($N145="Options",(Q145-P145))))))</f>
        <v/>
      </c>
      <c r="U145" s="33" t="str">
        <f>IF(OR($N145="-",$Y145="",$W145=""),"",IF($R145&lt;=-0.01,"",
IF($N145="Long",(($Y145-$W145)/$Y145),
IF($N145="Short",(($W145-$Y145)/$Y145),
IF($N145="Options",(($Y145-$W145)/$Y145))))))</f>
        <v/>
      </c>
      <c r="V145" s="50" t="str">
        <f>IF(OR($N145="-",$Y145="",$W145=""),"",IF($R145&gt;=0.01,"",IF($N145="Long",(($Y145-$W145)/$Y145),
IF($N145="Short",(($W145-$Y145)/$Y145),
IF($N145="Options",(($Y145-$W145)/$Y145))))))</f>
        <v/>
      </c>
      <c r="W145" s="26" t="str">
        <f t="shared" si="0"/>
        <v/>
      </c>
      <c r="X145" s="26">
        <v>0</v>
      </c>
      <c r="Y145" s="27" t="str">
        <f>IF(OR($N145="-",$O145="",$Q145=""),"",
IF($N145="Long",$O145*$Q145,
IF($N145="Short",$O145*$Q145,
IF($N145="Options",$O145*$Q145*100,””))))</f>
        <v/>
      </c>
      <c r="Z145" s="5" t="str">
        <f>IF(R145="","",IF(R145&gt;0,0,1))</f>
        <v/>
      </c>
      <c r="AA145" s="5" t="str">
        <f>IF(R145="","",IF(R145&lt;0,0,1))</f>
        <v/>
      </c>
    </row>
    <row r="146" spans="1:27" x14ac:dyDescent="0.25">
      <c r="A146" s="6"/>
      <c r="B146" s="12"/>
      <c r="C146" s="3"/>
      <c r="D146" s="3"/>
      <c r="E146" s="3"/>
      <c r="F146" s="3"/>
      <c r="G146" s="3"/>
      <c r="H146" s="3"/>
      <c r="I146" s="3"/>
      <c r="J146" s="3"/>
      <c r="K146" s="3"/>
      <c r="L146" s="57"/>
      <c r="M146" s="3"/>
      <c r="N146" s="4" t="s">
        <v>8</v>
      </c>
      <c r="O146" s="4"/>
      <c r="P146" s="14"/>
      <c r="Q146" s="17"/>
      <c r="R146" s="19" t="str">
        <f>IF(OR($N146="-",$W146="",$Y146=""),"",
IF($N146="Long",$Y146-$W146,
IF($N146="Short",$W146-$Y146-$X146-$X146,
IF($N146="Options",$Y146-$W146,””))))</f>
        <v/>
      </c>
      <c r="S146" s="16" t="str">
        <f>IF(OR($R146="-",$W146="",$Y146=""),"",
IF($R146&lt;=-0.01,"", IF($N146="Long",(Q146-P146),
IF($N146="Short",(P146-Q146),
IF($N146="Options",(Q146-P146))))))</f>
        <v/>
      </c>
      <c r="T146" s="29" t="str">
        <f>IF(OR($R146="-",$W146="",$Y146=""),"",
IF($R146&gt;=0.01,"", IF($N146="Long",(Q146-P146),
IF($N146="Short",(P146-Q146),
IF($N146="Options",(Q146-P146))))))</f>
        <v/>
      </c>
      <c r="U146" s="33" t="str">
        <f>IF(OR($N146="-",$Y146="",$W146=""),"",IF($R146&lt;=-0.01,"",
IF($N146="Long",(($Y146-$W146)/$Y146),
IF($N146="Short",(($W146-$Y146)/$Y146),
IF($N146="Options",(($Y146-$W146)/$Y146))))))</f>
        <v/>
      </c>
      <c r="V146" s="50" t="str">
        <f>IF(OR($N146="-",$Y146="",$W146=""),"",IF($R146&gt;=0.01,"",IF($N146="Long",(($Y146-$W146)/$Y146),
IF($N146="Short",(($W146-$Y146)/$Y146),
IF($N146="Options",(($Y146-$W146)/$Y146))))))</f>
        <v/>
      </c>
      <c r="W146" s="26" t="str">
        <f t="shared" si="0"/>
        <v/>
      </c>
      <c r="X146" s="26">
        <v>0</v>
      </c>
      <c r="Y146" s="27" t="str">
        <f>IF(OR($N146="-",$O146="",$Q146=""),"",
IF($N146="Long",$O146*$Q146,
IF($N146="Short",$O146*$Q146,
IF($N146="Options",$O146*$Q146*100,””))))</f>
        <v/>
      </c>
      <c r="Z146" s="5" t="str">
        <f>IF(R146="","",IF(R146&gt;0,0,1))</f>
        <v/>
      </c>
      <c r="AA146" s="5" t="str">
        <f>IF(R146="","",IF(R146&lt;0,0,1))</f>
        <v/>
      </c>
    </row>
    <row r="147" spans="1:27" x14ac:dyDescent="0.25">
      <c r="A147" s="6"/>
      <c r="B147" s="12"/>
      <c r="C147" s="3"/>
      <c r="D147" s="3"/>
      <c r="E147" s="3"/>
      <c r="F147" s="3"/>
      <c r="G147" s="3"/>
      <c r="H147" s="3"/>
      <c r="I147" s="3"/>
      <c r="J147" s="3"/>
      <c r="K147" s="3"/>
      <c r="L147" s="57"/>
      <c r="M147" s="3"/>
      <c r="N147" s="4" t="s">
        <v>8</v>
      </c>
      <c r="O147" s="4"/>
      <c r="P147" s="14"/>
      <c r="Q147" s="17"/>
      <c r="R147" s="19" t="str">
        <f>IF(OR($N147="-",$W147="",$Y147=""),"",
IF($N147="Long",$Y147-$W147,
IF($N147="Short",$W147-$Y147-$X147-$X147,
IF($N147="Options",$Y147-$W147,””))))</f>
        <v/>
      </c>
      <c r="S147" s="16" t="str">
        <f>IF(OR($R147="-",$W147="",$Y147=""),"",
IF($R147&lt;=-0.01,"", IF($N147="Long",(Q147-P147),
IF($N147="Short",(P147-Q147),
IF($N147="Options",(Q147-P147))))))</f>
        <v/>
      </c>
      <c r="T147" s="29" t="str">
        <f>IF(OR($R147="-",$W147="",$Y147=""),"",
IF($R147&gt;=0.01,"", IF($N147="Long",(Q147-P147),
IF($N147="Short",(P147-Q147),
IF($N147="Options",(Q147-P147))))))</f>
        <v/>
      </c>
      <c r="U147" s="33" t="str">
        <f>IF(OR($N147="-",$Y147="",$W147=""),"",IF($R147&lt;=-0.01,"",
IF($N147="Long",(($Y147-$W147)/$Y147),
IF($N147="Short",(($W147-$Y147)/$Y147),
IF($N147="Options",(($Y147-$W147)/$Y147))))))</f>
        <v/>
      </c>
      <c r="V147" s="50" t="str">
        <f>IF(OR($N147="-",$Y147="",$W147=""),"",IF($R147&gt;=0.01,"",IF($N147="Long",(($Y147-$W147)/$Y147),
IF($N147="Short",(($W147-$Y147)/$Y147),
IF($N147="Options",(($Y147-$W147)/$Y147))))))</f>
        <v/>
      </c>
      <c r="W147" s="26" t="str">
        <f t="shared" si="0"/>
        <v/>
      </c>
      <c r="X147" s="26">
        <v>0</v>
      </c>
      <c r="Y147" s="27" t="str">
        <f>IF(OR($N147="-",$O147="",$Q147=""),"",
IF($N147="Long",$O147*$Q147,
IF($N147="Short",$O147*$Q147,
IF($N147="Options",$O147*$Q147*100,””))))</f>
        <v/>
      </c>
      <c r="Z147" s="5" t="str">
        <f>IF(R147="","",IF(R147&gt;0,0,1))</f>
        <v/>
      </c>
      <c r="AA147" s="5" t="str">
        <f>IF(R147="","",IF(R147&lt;0,0,1))</f>
        <v/>
      </c>
    </row>
    <row r="148" spans="1:27" x14ac:dyDescent="0.25">
      <c r="A148" s="6"/>
      <c r="B148" s="12"/>
      <c r="C148" s="3"/>
      <c r="D148" s="3"/>
      <c r="E148" s="3"/>
      <c r="F148" s="3"/>
      <c r="G148" s="3"/>
      <c r="H148" s="3"/>
      <c r="I148" s="3"/>
      <c r="J148" s="3"/>
      <c r="K148" s="3"/>
      <c r="L148" s="57"/>
      <c r="M148" s="3"/>
      <c r="N148" s="4" t="s">
        <v>8</v>
      </c>
      <c r="O148" s="4"/>
      <c r="P148" s="14"/>
      <c r="Q148" s="17"/>
      <c r="R148" s="19" t="str">
        <f>IF(OR($N148="-",$W148="",$Y148=""),"",
IF($N148="Long",$Y148-$W148,
IF($N148="Short",$W148-$Y148-$X148-$X148,
IF($N148="Options",$Y148-$W148,””))))</f>
        <v/>
      </c>
      <c r="S148" s="16" t="str">
        <f>IF(OR($R148="-",$W148="",$Y148=""),"",
IF($R148&lt;=-0.01,"", IF($N148="Long",(Q148-P148),
IF($N148="Short",(P148-Q148),
IF($N148="Options",(Q148-P148))))))</f>
        <v/>
      </c>
      <c r="T148" s="29" t="str">
        <f>IF(OR($R148="-",$W148="",$Y148=""),"",
IF($R148&gt;=0.01,"", IF($N148="Long",(Q148-P148),
IF($N148="Short",(P148-Q148),
IF($N148="Options",(Q148-P148))))))</f>
        <v/>
      </c>
      <c r="U148" s="33" t="str">
        <f>IF(OR($N148="-",$Y148="",$W148=""),"",IF($R148&lt;=-0.01,"",
IF($N148="Long",(($Y148-$W148)/$Y148),
IF($N148="Short",(($W148-$Y148)/$Y148),
IF($N148="Options",(($Y148-$W148)/$Y148))))))</f>
        <v/>
      </c>
      <c r="V148" s="50" t="str">
        <f>IF(OR($N148="-",$Y148="",$W148=""),"",IF($R148&gt;=0.01,"",IF($N148="Long",(($Y148-$W148)/$Y148),
IF($N148="Short",(($W148-$Y148)/$Y148),
IF($N148="Options",(($Y148-$W148)/$Y148))))))</f>
        <v/>
      </c>
      <c r="W148" s="26" t="str">
        <f t="shared" ref="W148:W188" si="1">IF(OR($N148="-",$O148="",$P148="",$X148=""),"",
IF($N148="Long",($O148*$P148)+$X148,
IF($N148="Short",($O148*$P148)+$X148,
IF($N148="Options",($O148*$P148*100)+$X148,""))))</f>
        <v/>
      </c>
      <c r="X148" s="26">
        <v>0</v>
      </c>
      <c r="Y148" s="27" t="str">
        <f>IF(OR($N148="-",$O148="",$Q148=""),"",
IF($N148="Long",$O148*$Q148,
IF($N148="Short",$O148*$Q148,
IF($N148="Options",$O148*$Q148*100,””))))</f>
        <v/>
      </c>
      <c r="Z148" s="5" t="str">
        <f>IF(R148="","",IF(R148&gt;0,0,1))</f>
        <v/>
      </c>
      <c r="AA148" s="5" t="str">
        <f>IF(R148="","",IF(R148&lt;0,0,1))</f>
        <v/>
      </c>
    </row>
    <row r="149" spans="1:27" x14ac:dyDescent="0.25">
      <c r="A149" s="6"/>
      <c r="B149" s="12"/>
      <c r="C149" s="3"/>
      <c r="D149" s="3"/>
      <c r="E149" s="3"/>
      <c r="F149" s="3"/>
      <c r="G149" s="3"/>
      <c r="H149" s="3"/>
      <c r="I149" s="3"/>
      <c r="J149" s="3"/>
      <c r="K149" s="3"/>
      <c r="L149" s="57"/>
      <c r="M149" s="3"/>
      <c r="N149" s="4" t="s">
        <v>8</v>
      </c>
      <c r="O149" s="4"/>
      <c r="P149" s="14"/>
      <c r="Q149" s="17"/>
      <c r="R149" s="19" t="str">
        <f>IF(OR($N149="-",$W149="",$Y149=""),"",
IF($N149="Long",$Y149-$W149,
IF($N149="Short",$W149-$Y149-$X149-$X149,
IF($N149="Options",$Y149-$W149,””))))</f>
        <v/>
      </c>
      <c r="S149" s="16" t="str">
        <f>IF(OR($R149="-",$W149="",$Y149=""),"",
IF($R149&lt;=-0.01,"", IF($N149="Long",(Q149-P149),
IF($N149="Short",(P149-Q149),
IF($N149="Options",(Q149-P149))))))</f>
        <v/>
      </c>
      <c r="T149" s="29" t="str">
        <f>IF(OR($R149="-",$W149="",$Y149=""),"",
IF($R149&gt;=0.01,"", IF($N149="Long",(Q149-P149),
IF($N149="Short",(P149-Q149),
IF($N149="Options",(Q149-P149))))))</f>
        <v/>
      </c>
      <c r="U149" s="33" t="str">
        <f>IF(OR($N149="-",$Y149="",$W149=""),"",IF($R149&lt;=-0.01,"",
IF($N149="Long",(($Y149-$W149)/$Y149),
IF($N149="Short",(($W149-$Y149)/$Y149),
IF($N149="Options",(($Y149-$W149)/$Y149))))))</f>
        <v/>
      </c>
      <c r="V149" s="50" t="str">
        <f>IF(OR($N149="-",$Y149="",$W149=""),"",IF($R149&gt;=0.01,"",IF($N149="Long",(($Y149-$W149)/$Y149),
IF($N149="Short",(($W149-$Y149)/$Y149),
IF($N149="Options",(($Y149-$W149)/$Y149))))))</f>
        <v/>
      </c>
      <c r="W149" s="26" t="str">
        <f t="shared" si="1"/>
        <v/>
      </c>
      <c r="X149" s="26">
        <v>0</v>
      </c>
      <c r="Y149" s="27" t="str">
        <f>IF(OR($N149="-",$O149="",$Q149=""),"",
IF($N149="Long",$O149*$Q149,
IF($N149="Short",$O149*$Q149,
IF($N149="Options",$O149*$Q149*100,””))))</f>
        <v/>
      </c>
      <c r="Z149" s="5" t="str">
        <f>IF(R149="","",IF(R149&gt;0,0,1))</f>
        <v/>
      </c>
      <c r="AA149" s="5" t="str">
        <f>IF(R149="","",IF(R149&lt;0,0,1))</f>
        <v/>
      </c>
    </row>
    <row r="150" spans="1:27" x14ac:dyDescent="0.25">
      <c r="A150" s="6"/>
      <c r="B150" s="12"/>
      <c r="C150" s="3"/>
      <c r="D150" s="3"/>
      <c r="E150" s="3"/>
      <c r="F150" s="3"/>
      <c r="G150" s="3"/>
      <c r="H150" s="3"/>
      <c r="I150" s="3"/>
      <c r="J150" s="3"/>
      <c r="K150" s="3"/>
      <c r="L150" s="57"/>
      <c r="M150" s="3"/>
      <c r="N150" s="4" t="s">
        <v>8</v>
      </c>
      <c r="O150" s="4"/>
      <c r="P150" s="14"/>
      <c r="Q150" s="17"/>
      <c r="R150" s="19" t="str">
        <f>IF(OR($N150="-",$W150="",$Y150=""),"",
IF($N150="Long",$Y150-$W150,
IF($N150="Short",$W150-$Y150-$X150-$X150,
IF($N150="Options",$Y150-$W150,””))))</f>
        <v/>
      </c>
      <c r="S150" s="16" t="str">
        <f>IF(OR($R150="-",$W150="",$Y150=""),"",
IF($R150&lt;=-0.01,"", IF($N150="Long",(Q150-P150),
IF($N150="Short",(P150-Q150),
IF($N150="Options",(Q150-P150))))))</f>
        <v/>
      </c>
      <c r="T150" s="29" t="str">
        <f>IF(OR($R150="-",$W150="",$Y150=""),"",
IF($R150&gt;=0.01,"", IF($N150="Long",(Q150-P150),
IF($N150="Short",(P150-Q150),
IF($N150="Options",(Q150-P150))))))</f>
        <v/>
      </c>
      <c r="U150" s="33" t="str">
        <f>IF(OR($N150="-",$Y150="",$W150=""),"",IF($R150&lt;=-0.01,"",
IF($N150="Long",(($Y150-$W150)/$Y150),
IF($N150="Short",(($W150-$Y150)/$Y150),
IF($N150="Options",(($Y150-$W150)/$Y150))))))</f>
        <v/>
      </c>
      <c r="V150" s="50" t="str">
        <f>IF(OR($N150="-",$Y150="",$W150=""),"",IF($R150&gt;=0.01,"",IF($N150="Long",(($Y150-$W150)/$Y150),
IF($N150="Short",(($W150-$Y150)/$Y150),
IF($N150="Options",(($Y150-$W150)/$Y150))))))</f>
        <v/>
      </c>
      <c r="W150" s="26" t="str">
        <f t="shared" si="1"/>
        <v/>
      </c>
      <c r="X150" s="26">
        <v>0</v>
      </c>
      <c r="Y150" s="27" t="str">
        <f>IF(OR($N150="-",$O150="",$Q150=""),"",
IF($N150="Long",$O150*$Q150,
IF($N150="Short",$O150*$Q150,
IF($N150="Options",$O150*$Q150*100,””))))</f>
        <v/>
      </c>
      <c r="Z150" s="5" t="str">
        <f>IF(R150="","",IF(R150&gt;0,0,1))</f>
        <v/>
      </c>
      <c r="AA150" s="5" t="str">
        <f>IF(R150="","",IF(R150&lt;0,0,1))</f>
        <v/>
      </c>
    </row>
    <row r="151" spans="1:27" x14ac:dyDescent="0.25">
      <c r="A151" s="6"/>
      <c r="B151" s="12"/>
      <c r="C151" s="3"/>
      <c r="D151" s="3"/>
      <c r="E151" s="3"/>
      <c r="F151" s="3"/>
      <c r="G151" s="3"/>
      <c r="H151" s="3"/>
      <c r="I151" s="3"/>
      <c r="J151" s="3"/>
      <c r="K151" s="3"/>
      <c r="L151" s="57"/>
      <c r="M151" s="3"/>
      <c r="N151" s="4" t="s">
        <v>8</v>
      </c>
      <c r="O151" s="4"/>
      <c r="P151" s="14"/>
      <c r="Q151" s="17"/>
      <c r="R151" s="19" t="str">
        <f>IF(OR($N151="-",$W151="",$Y151=""),"",
IF($N151="Long",$Y151-$W151,
IF($N151="Short",$W151-$Y151-$X151-$X151,
IF($N151="Options",$Y151-$W151,””))))</f>
        <v/>
      </c>
      <c r="S151" s="16" t="str">
        <f>IF(OR($R151="-",$W151="",$Y151=""),"",
IF($R151&lt;=-0.01,"", IF($N151="Long",(Q151-P151),
IF($N151="Short",(P151-Q151),
IF($N151="Options",(Q151-P151))))))</f>
        <v/>
      </c>
      <c r="T151" s="29" t="str">
        <f>IF(OR($R151="-",$W151="",$Y151=""),"",
IF($R151&gt;=0.01,"", IF($N151="Long",(Q151-P151),
IF($N151="Short",(P151-Q151),
IF($N151="Options",(Q151-P151))))))</f>
        <v/>
      </c>
      <c r="U151" s="33" t="str">
        <f>IF(OR($N151="-",$Y151="",$W151=""),"",IF($R151&lt;=-0.01,"",
IF($N151="Long",(($Y151-$W151)/$Y151),
IF($N151="Short",(($W151-$Y151)/$Y151),
IF($N151="Options",(($Y151-$W151)/$Y151))))))</f>
        <v/>
      </c>
      <c r="V151" s="50" t="str">
        <f>IF(OR($N151="-",$Y151="",$W151=""),"",IF($R151&gt;=0.01,"",IF($N151="Long",(($Y151-$W151)/$Y151),
IF($N151="Short",(($W151-$Y151)/$Y151),
IF($N151="Options",(($Y151-$W151)/$Y151))))))</f>
        <v/>
      </c>
      <c r="W151" s="26" t="str">
        <f t="shared" si="1"/>
        <v/>
      </c>
      <c r="X151" s="26">
        <v>0</v>
      </c>
      <c r="Y151" s="27" t="str">
        <f>IF(OR($N151="-",$O151="",$Q151=""),"",
IF($N151="Long",$O151*$Q151,
IF($N151="Short",$O151*$Q151,
IF($N151="Options",$O151*$Q151*100,””))))</f>
        <v/>
      </c>
      <c r="Z151" s="5" t="str">
        <f>IF(R151="","",IF(R151&gt;0,0,1))</f>
        <v/>
      </c>
      <c r="AA151" s="5" t="str">
        <f>IF(R151="","",IF(R151&lt;0,0,1))</f>
        <v/>
      </c>
    </row>
    <row r="152" spans="1:27" x14ac:dyDescent="0.25">
      <c r="A152" s="6"/>
      <c r="B152" s="12"/>
      <c r="C152" s="3"/>
      <c r="D152" s="3"/>
      <c r="E152" s="3"/>
      <c r="F152" s="3"/>
      <c r="G152" s="3"/>
      <c r="H152" s="3"/>
      <c r="I152" s="3"/>
      <c r="J152" s="3"/>
      <c r="K152" s="3"/>
      <c r="L152" s="57"/>
      <c r="M152" s="3"/>
      <c r="N152" s="4" t="s">
        <v>8</v>
      </c>
      <c r="O152" s="4"/>
      <c r="P152" s="14"/>
      <c r="Q152" s="17"/>
      <c r="R152" s="19" t="str">
        <f>IF(OR($N152="-",$W152="",$Y152=""),"",
IF($N152="Long",$Y152-$W152,
IF($N152="Short",$W152-$Y152-$X152-$X152,
IF($N152="Options",$Y152-$W152,””))))</f>
        <v/>
      </c>
      <c r="S152" s="16" t="str">
        <f>IF(OR($R152="-",$W152="",$Y152=""),"",
IF($R152&lt;=-0.01,"", IF($N152="Long",(Q152-P152),
IF($N152="Short",(P152-Q152),
IF($N152="Options",(Q152-P152))))))</f>
        <v/>
      </c>
      <c r="T152" s="29" t="str">
        <f>IF(OR($R152="-",$W152="",$Y152=""),"",
IF($R152&gt;=0.01,"", IF($N152="Long",(Q152-P152),
IF($N152="Short",(P152-Q152),
IF($N152="Options",(Q152-P152))))))</f>
        <v/>
      </c>
      <c r="U152" s="33" t="str">
        <f>IF(OR($N152="-",$Y152="",$W152=""),"",IF($R152&lt;=-0.01,"",
IF($N152="Long",(($Y152-$W152)/$Y152),
IF($N152="Short",(($W152-$Y152)/$Y152),
IF($N152="Options",(($Y152-$W152)/$Y152))))))</f>
        <v/>
      </c>
      <c r="V152" s="50" t="str">
        <f>IF(OR($N152="-",$Y152="",$W152=""),"",IF($R152&gt;=0.01,"",IF($N152="Long",(($Y152-$W152)/$Y152),
IF($N152="Short",(($W152-$Y152)/$Y152),
IF($N152="Options",(($Y152-$W152)/$Y152))))))</f>
        <v/>
      </c>
      <c r="W152" s="26" t="str">
        <f t="shared" si="1"/>
        <v/>
      </c>
      <c r="X152" s="26">
        <v>0</v>
      </c>
      <c r="Y152" s="27" t="str">
        <f>IF(OR($N152="-",$O152="",$Q152=""),"",
IF($N152="Long",$O152*$Q152,
IF($N152="Short",$O152*$Q152,
IF($N152="Options",$O152*$Q152*100,””))))</f>
        <v/>
      </c>
      <c r="Z152" s="5" t="str">
        <f>IF(R152="","",IF(R152&gt;0,0,1))</f>
        <v/>
      </c>
      <c r="AA152" s="5" t="str">
        <f>IF(R152="","",IF(R152&lt;0,0,1))</f>
        <v/>
      </c>
    </row>
    <row r="153" spans="1:27" x14ac:dyDescent="0.25">
      <c r="A153" s="6"/>
      <c r="B153" s="12"/>
      <c r="C153" s="3"/>
      <c r="D153" s="3"/>
      <c r="E153" s="3"/>
      <c r="F153" s="3"/>
      <c r="G153" s="3"/>
      <c r="H153" s="3"/>
      <c r="I153" s="3"/>
      <c r="J153" s="3"/>
      <c r="K153" s="3"/>
      <c r="L153" s="57"/>
      <c r="M153" s="3"/>
      <c r="N153" s="4" t="s">
        <v>8</v>
      </c>
      <c r="O153" s="4"/>
      <c r="P153" s="14"/>
      <c r="Q153" s="17"/>
      <c r="R153" s="19" t="str">
        <f>IF(OR($N153="-",$W153="",$Y153=""),"",
IF($N153="Long",$Y153-$W153,
IF($N153="Short",$W153-$Y153-$X153-$X153,
IF($N153="Options",$Y153-$W153,””))))</f>
        <v/>
      </c>
      <c r="S153" s="16" t="str">
        <f>IF(OR($R153="-",$W153="",$Y153=""),"",
IF($R153&lt;=-0.01,"", IF($N153="Long",(Q153-P153),
IF($N153="Short",(P153-Q153),
IF($N153="Options",(Q153-P153))))))</f>
        <v/>
      </c>
      <c r="T153" s="29" t="str">
        <f>IF(OR($R153="-",$W153="",$Y153=""),"",
IF($R153&gt;=0.01,"", IF($N153="Long",(Q153-P153),
IF($N153="Short",(P153-Q153),
IF($N153="Options",(Q153-P153))))))</f>
        <v/>
      </c>
      <c r="U153" s="33" t="str">
        <f>IF(OR($N153="-",$Y153="",$W153=""),"",IF($R153&lt;=-0.01,"",
IF($N153="Long",(($Y153-$W153)/$Y153),
IF($N153="Short",(($W153-$Y153)/$Y153),
IF($N153="Options",(($Y153-$W153)/$Y153))))))</f>
        <v/>
      </c>
      <c r="V153" s="50" t="str">
        <f>IF(OR($N153="-",$Y153="",$W153=""),"",IF($R153&gt;=0.01,"",IF($N153="Long",(($Y153-$W153)/$Y153),
IF($N153="Short",(($W153-$Y153)/$Y153),
IF($N153="Options",(($Y153-$W153)/$Y153))))))</f>
        <v/>
      </c>
      <c r="W153" s="26" t="str">
        <f t="shared" si="1"/>
        <v/>
      </c>
      <c r="X153" s="26">
        <v>0</v>
      </c>
      <c r="Y153" s="27" t="str">
        <f>IF(OR($N153="-",$O153="",$Q153=""),"",
IF($N153="Long",$O153*$Q153,
IF($N153="Short",$O153*$Q153,
IF($N153="Options",$O153*$Q153*100,””))))</f>
        <v/>
      </c>
      <c r="Z153" s="5" t="str">
        <f>IF(R153="","",IF(R153&gt;0,0,1))</f>
        <v/>
      </c>
      <c r="AA153" s="5" t="str">
        <f>IF(R153="","",IF(R153&lt;0,0,1))</f>
        <v/>
      </c>
    </row>
    <row r="154" spans="1:27" x14ac:dyDescent="0.25">
      <c r="A154" s="6"/>
      <c r="B154" s="12"/>
      <c r="C154" s="3"/>
      <c r="D154" s="3"/>
      <c r="E154" s="3"/>
      <c r="F154" s="3"/>
      <c r="G154" s="3"/>
      <c r="H154" s="3"/>
      <c r="I154" s="3"/>
      <c r="J154" s="3"/>
      <c r="K154" s="3"/>
      <c r="L154" s="57"/>
      <c r="M154" s="3"/>
      <c r="N154" s="4" t="s">
        <v>8</v>
      </c>
      <c r="O154" s="4"/>
      <c r="P154" s="14"/>
      <c r="Q154" s="17"/>
      <c r="R154" s="19" t="str">
        <f>IF(OR($N154="-",$W154="",$Y154=""),"",
IF($N154="Long",$Y154-$W154,
IF($N154="Short",$W154-$Y154-$X154-$X154,
IF($N154="Options",$Y154-$W154,””))))</f>
        <v/>
      </c>
      <c r="S154" s="16" t="str">
        <f>IF(OR($R154="-",$W154="",$Y154=""),"",
IF($R154&lt;=-0.01,"", IF($N154="Long",(Q154-P154),
IF($N154="Short",(P154-Q154),
IF($N154="Options",(Q154-P154))))))</f>
        <v/>
      </c>
      <c r="T154" s="29" t="str">
        <f>IF(OR($R154="-",$W154="",$Y154=""),"",
IF($R154&gt;=0.01,"", IF($N154="Long",(Q154-P154),
IF($N154="Short",(P154-Q154),
IF($N154="Options",(Q154-P154))))))</f>
        <v/>
      </c>
      <c r="U154" s="33" t="str">
        <f>IF(OR($N154="-",$Y154="",$W154=""),"",IF($R154&lt;=-0.01,"",
IF($N154="Long",(($Y154-$W154)/$Y154),
IF($N154="Short",(($W154-$Y154)/$Y154),
IF($N154="Options",(($Y154-$W154)/$Y154))))))</f>
        <v/>
      </c>
      <c r="V154" s="50" t="str">
        <f>IF(OR($N154="-",$Y154="",$W154=""),"",IF($R154&gt;=0.01,"",IF($N154="Long",(($Y154-$W154)/$Y154),
IF($N154="Short",(($W154-$Y154)/$Y154),
IF($N154="Options",(($Y154-$W154)/$Y154))))))</f>
        <v/>
      </c>
      <c r="W154" s="26" t="str">
        <f t="shared" si="1"/>
        <v/>
      </c>
      <c r="X154" s="26">
        <v>0</v>
      </c>
      <c r="Y154" s="27" t="str">
        <f>IF(OR($N154="-",$O154="",$Q154=""),"",
IF($N154="Long",$O154*$Q154,
IF($N154="Short",$O154*$Q154,
IF($N154="Options",$O154*$Q154*100,””))))</f>
        <v/>
      </c>
      <c r="Z154" s="5" t="str">
        <f>IF(R154="","",IF(R154&gt;0,0,1))</f>
        <v/>
      </c>
      <c r="AA154" s="5" t="str">
        <f>IF(R154="","",IF(R154&lt;0,0,1))</f>
        <v/>
      </c>
    </row>
    <row r="155" spans="1:27" x14ac:dyDescent="0.25">
      <c r="A155" s="6"/>
      <c r="B155" s="12"/>
      <c r="C155" s="3"/>
      <c r="D155" s="3"/>
      <c r="E155" s="3"/>
      <c r="F155" s="3"/>
      <c r="G155" s="3"/>
      <c r="H155" s="3"/>
      <c r="I155" s="3"/>
      <c r="J155" s="3"/>
      <c r="K155" s="3"/>
      <c r="L155" s="57"/>
      <c r="M155" s="3"/>
      <c r="N155" s="4" t="s">
        <v>8</v>
      </c>
      <c r="O155" s="4"/>
      <c r="P155" s="14"/>
      <c r="Q155" s="17"/>
      <c r="R155" s="19" t="str">
        <f>IF(OR($N155="-",$W155="",$Y155=""),"",
IF($N155="Long",$Y155-$W155,
IF($N155="Short",$W155-$Y155-$X155-$X155,
IF($N155="Options",$Y155-$W155,””))))</f>
        <v/>
      </c>
      <c r="S155" s="16" t="str">
        <f>IF(OR($R155="-",$W155="",$Y155=""),"",
IF($R155&lt;=-0.01,"", IF($N155="Long",(Q155-P155),
IF($N155="Short",(P155-Q155),
IF($N155="Options",(Q155-P155))))))</f>
        <v/>
      </c>
      <c r="T155" s="29" t="str">
        <f>IF(OR($R155="-",$W155="",$Y155=""),"",
IF($R155&gt;=0.01,"", IF($N155="Long",(Q155-P155),
IF($N155="Short",(P155-Q155),
IF($N155="Options",(Q155-P155))))))</f>
        <v/>
      </c>
      <c r="U155" s="33" t="str">
        <f>IF(OR($N155="-",$Y155="",$W155=""),"",IF($R155&lt;=-0.01,"",
IF($N155="Long",(($Y155-$W155)/$Y155),
IF($N155="Short",(($W155-$Y155)/$Y155),
IF($N155="Options",(($Y155-$W155)/$Y155))))))</f>
        <v/>
      </c>
      <c r="V155" s="50" t="str">
        <f>IF(OR($N155="-",$Y155="",$W155=""),"",IF($R155&gt;=0.01,"",IF($N155="Long",(($Y155-$W155)/$Y155),
IF($N155="Short",(($W155-$Y155)/$Y155),
IF($N155="Options",(($Y155-$W155)/$Y155))))))</f>
        <v/>
      </c>
      <c r="W155" s="26" t="str">
        <f t="shared" si="1"/>
        <v/>
      </c>
      <c r="X155" s="26">
        <v>0</v>
      </c>
      <c r="Y155" s="27" t="str">
        <f>IF(OR($N155="-",$O155="",$Q155=""),"",
IF($N155="Long",$O155*$Q155,
IF($N155="Short",$O155*$Q155,
IF($N155="Options",$O155*$Q155*100,””))))</f>
        <v/>
      </c>
      <c r="Z155" s="5" t="str">
        <f>IF(R155="","",IF(R155&gt;0,0,1))</f>
        <v/>
      </c>
      <c r="AA155" s="5" t="str">
        <f>IF(R155="","",IF(R155&lt;0,0,1))</f>
        <v/>
      </c>
    </row>
    <row r="156" spans="1:27" x14ac:dyDescent="0.25">
      <c r="A156" s="6"/>
      <c r="B156" s="12"/>
      <c r="C156" s="3"/>
      <c r="D156" s="3"/>
      <c r="E156" s="3"/>
      <c r="F156" s="3"/>
      <c r="G156" s="3"/>
      <c r="H156" s="3"/>
      <c r="I156" s="3"/>
      <c r="J156" s="3"/>
      <c r="K156" s="3"/>
      <c r="L156" s="57"/>
      <c r="M156" s="3"/>
      <c r="N156" s="4" t="s">
        <v>8</v>
      </c>
      <c r="O156" s="4"/>
      <c r="P156" s="14"/>
      <c r="Q156" s="17"/>
      <c r="R156" s="19" t="str">
        <f>IF(OR($N156="-",$W156="",$Y156=""),"",
IF($N156="Long",$Y156-$W156,
IF($N156="Short",$W156-$Y156-$X156-$X156,
IF($N156="Options",$Y156-$W156,””))))</f>
        <v/>
      </c>
      <c r="S156" s="16" t="str">
        <f>IF(OR($R156="-",$W156="",$Y156=""),"",
IF($R156&lt;=-0.01,"", IF($N156="Long",(Q156-P156),
IF($N156="Short",(P156-Q156),
IF($N156="Options",(Q156-P156))))))</f>
        <v/>
      </c>
      <c r="T156" s="29" t="str">
        <f>IF(OR($R156="-",$W156="",$Y156=""),"",
IF($R156&gt;=0.01,"", IF($N156="Long",(Q156-P156),
IF($N156="Short",(P156-Q156),
IF($N156="Options",(Q156-P156))))))</f>
        <v/>
      </c>
      <c r="U156" s="33" t="str">
        <f>IF(OR($N156="-",$Y156="",$W156=""),"",IF($R156&lt;=-0.01,"",
IF($N156="Long",(($Y156-$W156)/$Y156),
IF($N156="Short",(($W156-$Y156)/$Y156),
IF($N156="Options",(($Y156-$W156)/$Y156))))))</f>
        <v/>
      </c>
      <c r="V156" s="50" t="str">
        <f>IF(OR($N156="-",$Y156="",$W156=""),"",IF($R156&gt;=0.01,"",IF($N156="Long",(($Y156-$W156)/$Y156),
IF($N156="Short",(($W156-$Y156)/$Y156),
IF($N156="Options",(($Y156-$W156)/$Y156))))))</f>
        <v/>
      </c>
      <c r="W156" s="26" t="str">
        <f t="shared" si="1"/>
        <v/>
      </c>
      <c r="X156" s="26">
        <v>0</v>
      </c>
      <c r="Y156" s="27" t="str">
        <f>IF(OR($N156="-",$O156="",$Q156=""),"",
IF($N156="Long",$O156*$Q156,
IF($N156="Short",$O156*$Q156,
IF($N156="Options",$O156*$Q156*100,””))))</f>
        <v/>
      </c>
      <c r="Z156" s="5" t="str">
        <f>IF(R156="","",IF(R156&gt;0,0,1))</f>
        <v/>
      </c>
      <c r="AA156" s="5" t="str">
        <f>IF(R156="","",IF(R156&lt;0,0,1))</f>
        <v/>
      </c>
    </row>
    <row r="157" spans="1:27" x14ac:dyDescent="0.25">
      <c r="A157" s="6"/>
      <c r="B157" s="12"/>
      <c r="C157" s="3"/>
      <c r="D157" s="3"/>
      <c r="E157" s="3"/>
      <c r="F157" s="3"/>
      <c r="G157" s="3"/>
      <c r="H157" s="3"/>
      <c r="I157" s="3"/>
      <c r="J157" s="3"/>
      <c r="K157" s="3"/>
      <c r="L157" s="57"/>
      <c r="M157" s="3"/>
      <c r="N157" s="4" t="s">
        <v>8</v>
      </c>
      <c r="O157" s="4"/>
      <c r="P157" s="14"/>
      <c r="Q157" s="17"/>
      <c r="R157" s="19" t="str">
        <f>IF(OR($N157="-",$W157="",$Y157=""),"",
IF($N157="Long",$Y157-$W157,
IF($N157="Short",$W157-$Y157-$X157-$X157,
IF($N157="Options",$Y157-$W157,””))))</f>
        <v/>
      </c>
      <c r="S157" s="16" t="str">
        <f>IF(OR($R157="-",$W157="",$Y157=""),"",
IF($R157&lt;=-0.01,"", IF($N157="Long",(Q157-P157),
IF($N157="Short",(P157-Q157),
IF($N157="Options",(Q157-P157))))))</f>
        <v/>
      </c>
      <c r="T157" s="29" t="str">
        <f>IF(OR($R157="-",$W157="",$Y157=""),"",
IF($R157&gt;=0.01,"", IF($N157="Long",(Q157-P157),
IF($N157="Short",(P157-Q157),
IF($N157="Options",(Q157-P157))))))</f>
        <v/>
      </c>
      <c r="U157" s="33" t="str">
        <f>IF(OR($N157="-",$Y157="",$W157=""),"",IF($R157&lt;=-0.01,"",
IF($N157="Long",(($Y157-$W157)/$Y157),
IF($N157="Short",(($W157-$Y157)/$Y157),
IF($N157="Options",(($Y157-$W157)/$Y157))))))</f>
        <v/>
      </c>
      <c r="V157" s="50" t="str">
        <f>IF(OR($N157="-",$Y157="",$W157=""),"",IF($R157&gt;=0.01,"",IF($N157="Long",(($Y157-$W157)/$Y157),
IF($N157="Short",(($W157-$Y157)/$Y157),
IF($N157="Options",(($Y157-$W157)/$Y157))))))</f>
        <v/>
      </c>
      <c r="W157" s="26" t="str">
        <f t="shared" si="1"/>
        <v/>
      </c>
      <c r="X157" s="26">
        <v>0</v>
      </c>
      <c r="Y157" s="27" t="str">
        <f>IF(OR($N157="-",$O157="",$Q157=""),"",
IF($N157="Long",$O157*$Q157,
IF($N157="Short",$O157*$Q157,
IF($N157="Options",$O157*$Q157*100,””))))</f>
        <v/>
      </c>
      <c r="Z157" s="5" t="str">
        <f>IF(R157="","",IF(R157&gt;0,0,1))</f>
        <v/>
      </c>
      <c r="AA157" s="5" t="str">
        <f>IF(R157="","",IF(R157&lt;0,0,1))</f>
        <v/>
      </c>
    </row>
    <row r="158" spans="1:27" x14ac:dyDescent="0.25">
      <c r="A158" s="6"/>
      <c r="B158" s="12"/>
      <c r="C158" s="3"/>
      <c r="D158" s="3"/>
      <c r="E158" s="3"/>
      <c r="F158" s="3"/>
      <c r="G158" s="3"/>
      <c r="H158" s="3"/>
      <c r="I158" s="3"/>
      <c r="J158" s="3"/>
      <c r="K158" s="3"/>
      <c r="L158" s="57"/>
      <c r="M158" s="3"/>
      <c r="N158" s="4" t="s">
        <v>8</v>
      </c>
      <c r="O158" s="4"/>
      <c r="P158" s="14"/>
      <c r="Q158" s="17"/>
      <c r="R158" s="19" t="str">
        <f>IF(OR($N158="-",$W158="",$Y158=""),"",
IF($N158="Long",$Y158-$W158,
IF($N158="Short",$W158-$Y158-$X158-$X158,
IF($N158="Options",$Y158-$W158,””))))</f>
        <v/>
      </c>
      <c r="S158" s="16" t="str">
        <f>IF(OR($R158="-",$W158="",$Y158=""),"",
IF($R158&lt;=-0.01,"", IF($N158="Long",(Q158-P158),
IF($N158="Short",(P158-Q158),
IF($N158="Options",(Q158-P158))))))</f>
        <v/>
      </c>
      <c r="T158" s="29" t="str">
        <f>IF(OR($R158="-",$W158="",$Y158=""),"",
IF($R158&gt;=0.01,"", IF($N158="Long",(Q158-P158),
IF($N158="Short",(P158-Q158),
IF($N158="Options",(Q158-P158))))))</f>
        <v/>
      </c>
      <c r="U158" s="33" t="str">
        <f>IF(OR($N158="-",$Y158="",$W158=""),"",IF($R158&lt;=-0.01,"",
IF($N158="Long",(($Y158-$W158)/$Y158),
IF($N158="Short",(($W158-$Y158)/$Y158),
IF($N158="Options",(($Y158-$W158)/$Y158))))))</f>
        <v/>
      </c>
      <c r="V158" s="50" t="str">
        <f>IF(OR($N158="-",$Y158="",$W158=""),"",IF($R158&gt;=0.01,"",IF($N158="Long",(($Y158-$W158)/$Y158),
IF($N158="Short",(($W158-$Y158)/$Y158),
IF($N158="Options",(($Y158-$W158)/$Y158))))))</f>
        <v/>
      </c>
      <c r="W158" s="26" t="str">
        <f t="shared" si="1"/>
        <v/>
      </c>
      <c r="X158" s="26">
        <v>0</v>
      </c>
      <c r="Y158" s="27" t="str">
        <f>IF(OR($N158="-",$O158="",$Q158=""),"",
IF($N158="Long",$O158*$Q158,
IF($N158="Short",$O158*$Q158,
IF($N158="Options",$O158*$Q158*100,””))))</f>
        <v/>
      </c>
      <c r="Z158" s="5" t="str">
        <f>IF(R158="","",IF(R158&gt;0,0,1))</f>
        <v/>
      </c>
      <c r="AA158" s="5" t="str">
        <f>IF(R158="","",IF(R158&lt;0,0,1))</f>
        <v/>
      </c>
    </row>
    <row r="159" spans="1:27" x14ac:dyDescent="0.25">
      <c r="A159" s="6"/>
      <c r="B159" s="12"/>
      <c r="C159" s="3"/>
      <c r="D159" s="3"/>
      <c r="E159" s="3"/>
      <c r="F159" s="3"/>
      <c r="G159" s="3"/>
      <c r="H159" s="3"/>
      <c r="I159" s="3"/>
      <c r="J159" s="3"/>
      <c r="K159" s="3"/>
      <c r="L159" s="57"/>
      <c r="M159" s="3"/>
      <c r="N159" s="4" t="s">
        <v>8</v>
      </c>
      <c r="O159" s="4"/>
      <c r="P159" s="14"/>
      <c r="Q159" s="17"/>
      <c r="R159" s="19" t="str">
        <f>IF(OR($N159="-",$W159="",$Y159=""),"",
IF($N159="Long",$Y159-$W159,
IF($N159="Short",$W159-$Y159-$X159-$X159,
IF($N159="Options",$Y159-$W159,””))))</f>
        <v/>
      </c>
      <c r="S159" s="16" t="str">
        <f>IF(OR($R159="-",$W159="",$Y159=""),"",
IF($R159&lt;=-0.01,"", IF($N159="Long",(Q159-P159),
IF($N159="Short",(P159-Q159),
IF($N159="Options",(Q159-P159))))))</f>
        <v/>
      </c>
      <c r="T159" s="29" t="str">
        <f>IF(OR($R159="-",$W159="",$Y159=""),"",
IF($R159&gt;=0.01,"", IF($N159="Long",(Q159-P159),
IF($N159="Short",(P159-Q159),
IF($N159="Options",(Q159-P159))))))</f>
        <v/>
      </c>
      <c r="U159" s="33" t="str">
        <f>IF(OR($N159="-",$Y159="",$W159=""),"",IF($R159&lt;=-0.01,"",
IF($N159="Long",(($Y159-$W159)/$Y159),
IF($N159="Short",(($W159-$Y159)/$Y159),
IF($N159="Options",(($Y159-$W159)/$Y159))))))</f>
        <v/>
      </c>
      <c r="V159" s="50" t="str">
        <f>IF(OR($N159="-",$Y159="",$W159=""),"",IF($R159&gt;=0.01,"",IF($N159="Long",(($Y159-$W159)/$Y159),
IF($N159="Short",(($W159-$Y159)/$Y159),
IF($N159="Options",(($Y159-$W159)/$Y159))))))</f>
        <v/>
      </c>
      <c r="W159" s="26" t="str">
        <f t="shared" si="1"/>
        <v/>
      </c>
      <c r="X159" s="26">
        <v>0</v>
      </c>
      <c r="Y159" s="27" t="str">
        <f>IF(OR($N159="-",$O159="",$Q159=""),"",
IF($N159="Long",$O159*$Q159,
IF($N159="Short",$O159*$Q159,
IF($N159="Options",$O159*$Q159*100,””))))</f>
        <v/>
      </c>
      <c r="Z159" s="5" t="str">
        <f>IF(R159="","",IF(R159&gt;0,0,1))</f>
        <v/>
      </c>
      <c r="AA159" s="5" t="str">
        <f>IF(R159="","",IF(R159&lt;0,0,1))</f>
        <v/>
      </c>
    </row>
    <row r="160" spans="1:27" x14ac:dyDescent="0.25">
      <c r="A160" s="6"/>
      <c r="B160" s="12"/>
      <c r="C160" s="3"/>
      <c r="D160" s="3"/>
      <c r="E160" s="3"/>
      <c r="F160" s="3"/>
      <c r="G160" s="3"/>
      <c r="H160" s="3"/>
      <c r="I160" s="3"/>
      <c r="J160" s="3"/>
      <c r="K160" s="3"/>
      <c r="L160" s="57"/>
      <c r="M160" s="3"/>
      <c r="N160" s="4" t="s">
        <v>8</v>
      </c>
      <c r="O160" s="4"/>
      <c r="P160" s="14"/>
      <c r="Q160" s="17"/>
      <c r="R160" s="19" t="str">
        <f>IF(OR($N160="-",$W160="",$Y160=""),"",
IF($N160="Long",$Y160-$W160,
IF($N160="Short",$W160-$Y160-$X160-$X160,
IF($N160="Options",$Y160-$W160,””))))</f>
        <v/>
      </c>
      <c r="S160" s="16" t="str">
        <f>IF(OR($R160="-",$W160="",$Y160=""),"",
IF($R160&lt;=-0.01,"", IF($N160="Long",(Q160-P160),
IF($N160="Short",(P160-Q160),
IF($N160="Options",(Q160-P160))))))</f>
        <v/>
      </c>
      <c r="T160" s="29" t="str">
        <f>IF(OR($R160="-",$W160="",$Y160=""),"",
IF($R160&gt;=0.01,"", IF($N160="Long",(Q160-P160),
IF($N160="Short",(P160-Q160),
IF($N160="Options",(Q160-P160))))))</f>
        <v/>
      </c>
      <c r="U160" s="33" t="str">
        <f>IF(OR($N160="-",$Y160="",$W160=""),"",IF($R160&lt;=-0.01,"",
IF($N160="Long",(($Y160-$W160)/$Y160),
IF($N160="Short",(($W160-$Y160)/$Y160),
IF($N160="Options",(($Y160-$W160)/$Y160))))))</f>
        <v/>
      </c>
      <c r="V160" s="50" t="str">
        <f>IF(OR($N160="-",$Y160="",$W160=""),"",IF($R160&gt;=0.01,"",IF($N160="Long",(($Y160-$W160)/$Y160),
IF($N160="Short",(($W160-$Y160)/$Y160),
IF($N160="Options",(($Y160-$W160)/$Y160))))))</f>
        <v/>
      </c>
      <c r="W160" s="26" t="str">
        <f t="shared" si="1"/>
        <v/>
      </c>
      <c r="X160" s="26">
        <v>0</v>
      </c>
      <c r="Y160" s="27" t="str">
        <f>IF(OR($N160="-",$O160="",$Q160=""),"",
IF($N160="Long",$O160*$Q160,
IF($N160="Short",$O160*$Q160,
IF($N160="Options",$O160*$Q160*100,””))))</f>
        <v/>
      </c>
      <c r="Z160" s="5" t="str">
        <f>IF(R160="","",IF(R160&gt;0,0,1))</f>
        <v/>
      </c>
      <c r="AA160" s="5" t="str">
        <f>IF(R160="","",IF(R160&lt;0,0,1))</f>
        <v/>
      </c>
    </row>
    <row r="161" spans="1:27" x14ac:dyDescent="0.25">
      <c r="A161" s="6"/>
      <c r="B161" s="12"/>
      <c r="C161" s="3"/>
      <c r="D161" s="3"/>
      <c r="E161" s="3"/>
      <c r="F161" s="3"/>
      <c r="G161" s="3"/>
      <c r="H161" s="3"/>
      <c r="I161" s="3"/>
      <c r="J161" s="3"/>
      <c r="K161" s="3"/>
      <c r="L161" s="57"/>
      <c r="M161" s="3"/>
      <c r="N161" s="4" t="s">
        <v>8</v>
      </c>
      <c r="O161" s="4"/>
      <c r="P161" s="14"/>
      <c r="Q161" s="17"/>
      <c r="R161" s="19" t="str">
        <f>IF(OR($N161="-",$W161="",$Y161=""),"",
IF($N161="Long",$Y161-$W161,
IF($N161="Short",$W161-$Y161-$X161-$X161,
IF($N161="Options",$Y161-$W161,””))))</f>
        <v/>
      </c>
      <c r="S161" s="16" t="str">
        <f>IF(OR($R161="-",$W161="",$Y161=""),"",
IF($R161&lt;=-0.01,"", IF($N161="Long",(Q161-P161),
IF($N161="Short",(P161-Q161),
IF($N161="Options",(Q161-P161))))))</f>
        <v/>
      </c>
      <c r="T161" s="29" t="str">
        <f>IF(OR($R161="-",$W161="",$Y161=""),"",
IF($R161&gt;=0.01,"", IF($N161="Long",(Q161-P161),
IF($N161="Short",(P161-Q161),
IF($N161="Options",(Q161-P161))))))</f>
        <v/>
      </c>
      <c r="U161" s="33" t="str">
        <f>IF(OR($N161="-",$Y161="",$W161=""),"",IF($R161&lt;=-0.01,"",
IF($N161="Long",(($Y161-$W161)/$Y161),
IF($N161="Short",(($W161-$Y161)/$Y161),
IF($N161="Options",(($Y161-$W161)/$Y161))))))</f>
        <v/>
      </c>
      <c r="V161" s="50" t="str">
        <f>IF(OR($N161="-",$Y161="",$W161=""),"",IF($R161&gt;=0.01,"",IF($N161="Long",(($Y161-$W161)/$Y161),
IF($N161="Short",(($W161-$Y161)/$Y161),
IF($N161="Options",(($Y161-$W161)/$Y161))))))</f>
        <v/>
      </c>
      <c r="W161" s="26" t="str">
        <f t="shared" si="1"/>
        <v/>
      </c>
      <c r="X161" s="26">
        <v>0</v>
      </c>
      <c r="Y161" s="27" t="str">
        <f>IF(OR($N161="-",$O161="",$Q161=""),"",
IF($N161="Long",$O161*$Q161,
IF($N161="Short",$O161*$Q161,
IF($N161="Options",$O161*$Q161*100,””))))</f>
        <v/>
      </c>
      <c r="Z161" s="5" t="str">
        <f>IF(R161="","",IF(R161&gt;0,0,1))</f>
        <v/>
      </c>
      <c r="AA161" s="5" t="str">
        <f>IF(R161="","",IF(R161&lt;0,0,1))</f>
        <v/>
      </c>
    </row>
    <row r="162" spans="1:27" x14ac:dyDescent="0.25">
      <c r="A162" s="6"/>
      <c r="B162" s="12"/>
      <c r="C162" s="3"/>
      <c r="D162" s="3"/>
      <c r="E162" s="3"/>
      <c r="F162" s="3"/>
      <c r="G162" s="3"/>
      <c r="H162" s="3"/>
      <c r="I162" s="3"/>
      <c r="J162" s="3"/>
      <c r="K162" s="3"/>
      <c r="L162" s="57"/>
      <c r="M162" s="3"/>
      <c r="N162" s="4" t="s">
        <v>8</v>
      </c>
      <c r="O162" s="4"/>
      <c r="P162" s="14"/>
      <c r="Q162" s="17"/>
      <c r="R162" s="19" t="str">
        <f>IF(OR($N162="-",$W162="",$Y162=""),"",
IF($N162="Long",$Y162-$W162,
IF($N162="Short",$W162-$Y162-$X162-$X162,
IF($N162="Options",$Y162-$W162,””))))</f>
        <v/>
      </c>
      <c r="S162" s="16" t="str">
        <f>IF(OR($R162="-",$W162="",$Y162=""),"",
IF($R162&lt;=-0.01,"", IF($N162="Long",(Q162-P162),
IF($N162="Short",(P162-Q162),
IF($N162="Options",(Q162-P162))))))</f>
        <v/>
      </c>
      <c r="T162" s="29" t="str">
        <f>IF(OR($R162="-",$W162="",$Y162=""),"",
IF($R162&gt;=0.01,"", IF($N162="Long",(Q162-P162),
IF($N162="Short",(P162-Q162),
IF($N162="Options",(Q162-P162))))))</f>
        <v/>
      </c>
      <c r="U162" s="33" t="str">
        <f>IF(OR($N162="-",$Y162="",$W162=""),"",IF($R162&lt;=-0.01,"",
IF($N162="Long",(($Y162-$W162)/$Y162),
IF($N162="Short",(($W162-$Y162)/$Y162),
IF($N162="Options",(($Y162-$W162)/$Y162))))))</f>
        <v/>
      </c>
      <c r="V162" s="50" t="str">
        <f>IF(OR($N162="-",$Y162="",$W162=""),"",IF($R162&gt;=0.01,"",IF($N162="Long",(($Y162-$W162)/$Y162),
IF($N162="Short",(($W162-$Y162)/$Y162),
IF($N162="Options",(($Y162-$W162)/$Y162))))))</f>
        <v/>
      </c>
      <c r="W162" s="26" t="str">
        <f t="shared" si="1"/>
        <v/>
      </c>
      <c r="X162" s="26">
        <v>0</v>
      </c>
      <c r="Y162" s="27" t="str">
        <f>IF(OR($N162="-",$O162="",$Q162=""),"",
IF($N162="Long",$O162*$Q162,
IF($N162="Short",$O162*$Q162,
IF($N162="Options",$O162*$Q162*100,””))))</f>
        <v/>
      </c>
      <c r="Z162" s="5" t="str">
        <f>IF(R162="","",IF(R162&gt;0,0,1))</f>
        <v/>
      </c>
      <c r="AA162" s="5" t="str">
        <f>IF(R162="","",IF(R162&lt;0,0,1))</f>
        <v/>
      </c>
    </row>
    <row r="163" spans="1:27" x14ac:dyDescent="0.25">
      <c r="A163" s="6"/>
      <c r="B163" s="12"/>
      <c r="C163" s="3"/>
      <c r="D163" s="3"/>
      <c r="E163" s="3"/>
      <c r="F163" s="3"/>
      <c r="G163" s="3"/>
      <c r="H163" s="3"/>
      <c r="I163" s="3"/>
      <c r="J163" s="3"/>
      <c r="K163" s="3"/>
      <c r="L163" s="57"/>
      <c r="M163" s="3"/>
      <c r="N163" s="4" t="s">
        <v>8</v>
      </c>
      <c r="O163" s="4"/>
      <c r="P163" s="14"/>
      <c r="Q163" s="17"/>
      <c r="R163" s="19" t="str">
        <f>IF(OR($N163="-",$W163="",$Y163=""),"",
IF($N163="Long",$Y163-$W163,
IF($N163="Short",$W163-$Y163-$X163-$X163,
IF($N163="Options",$Y163-$W163,””))))</f>
        <v/>
      </c>
      <c r="S163" s="16" t="str">
        <f>IF(OR($R163="-",$W163="",$Y163=""),"",
IF($R163&lt;=-0.01,"", IF($N163="Long",(Q163-P163),
IF($N163="Short",(P163-Q163),
IF($N163="Options",(Q163-P163))))))</f>
        <v/>
      </c>
      <c r="T163" s="29" t="str">
        <f>IF(OR($R163="-",$W163="",$Y163=""),"",
IF($R163&gt;=0.01,"", IF($N163="Long",(Q163-P163),
IF($N163="Short",(P163-Q163),
IF($N163="Options",(Q163-P163))))))</f>
        <v/>
      </c>
      <c r="U163" s="33" t="str">
        <f>IF(OR($N163="-",$Y163="",$W163=""),"",IF($R163&lt;=-0.01,"",
IF($N163="Long",(($Y163-$W163)/$Y163),
IF($N163="Short",(($W163-$Y163)/$Y163),
IF($N163="Options",(($Y163-$W163)/$Y163))))))</f>
        <v/>
      </c>
      <c r="V163" s="50" t="str">
        <f>IF(OR($N163="-",$Y163="",$W163=""),"",IF($R163&gt;=0.01,"",IF($N163="Long",(($Y163-$W163)/$Y163),
IF($N163="Short",(($W163-$Y163)/$Y163),
IF($N163="Options",(($Y163-$W163)/$Y163))))))</f>
        <v/>
      </c>
      <c r="W163" s="26" t="str">
        <f t="shared" si="1"/>
        <v/>
      </c>
      <c r="X163" s="26">
        <v>0</v>
      </c>
      <c r="Y163" s="27" t="str">
        <f>IF(OR($N163="-",$O163="",$Q163=""),"",
IF($N163="Long",$O163*$Q163,
IF($N163="Short",$O163*$Q163,
IF($N163="Options",$O163*$Q163*100,””))))</f>
        <v/>
      </c>
      <c r="Z163" s="5" t="str">
        <f>IF(R163="","",IF(R163&gt;0,0,1))</f>
        <v/>
      </c>
      <c r="AA163" s="5" t="str">
        <f>IF(R163="","",IF(R163&lt;0,0,1))</f>
        <v/>
      </c>
    </row>
    <row r="164" spans="1:27" x14ac:dyDescent="0.25">
      <c r="A164" s="6"/>
      <c r="B164" s="12"/>
      <c r="C164" s="3"/>
      <c r="D164" s="3"/>
      <c r="E164" s="3"/>
      <c r="F164" s="3"/>
      <c r="G164" s="3"/>
      <c r="H164" s="3"/>
      <c r="I164" s="3"/>
      <c r="J164" s="3"/>
      <c r="K164" s="3"/>
      <c r="L164" s="57"/>
      <c r="M164" s="3"/>
      <c r="N164" s="4" t="s">
        <v>8</v>
      </c>
      <c r="O164" s="4"/>
      <c r="P164" s="14"/>
      <c r="Q164" s="17"/>
      <c r="R164" s="19" t="str">
        <f>IF(OR($N164="-",$W164="",$Y164=""),"",
IF($N164="Long",$Y164-$W164,
IF($N164="Short",$W164-$Y164-$X164-$X164,
IF($N164="Options",$Y164-$W164,””))))</f>
        <v/>
      </c>
      <c r="S164" s="16" t="str">
        <f>IF(OR($R164="-",$W164="",$Y164=""),"",
IF($R164&lt;=-0.01,"", IF($N164="Long",(Q164-P164),
IF($N164="Short",(P164-Q164),
IF($N164="Options",(Q164-P164))))))</f>
        <v/>
      </c>
      <c r="T164" s="29" t="str">
        <f>IF(OR($R164="-",$W164="",$Y164=""),"",
IF($R164&gt;=0.01,"", IF($N164="Long",(Q164-P164),
IF($N164="Short",(P164-Q164),
IF($N164="Options",(Q164-P164))))))</f>
        <v/>
      </c>
      <c r="U164" s="33" t="str">
        <f>IF(OR($N164="-",$Y164="",$W164=""),"",IF($R164&lt;=-0.01,"",
IF($N164="Long",(($Y164-$W164)/$Y164),
IF($N164="Short",(($W164-$Y164)/$Y164),
IF($N164="Options",(($Y164-$W164)/$Y164))))))</f>
        <v/>
      </c>
      <c r="V164" s="50" t="str">
        <f>IF(OR($N164="-",$Y164="",$W164=""),"",IF($R164&gt;=0.01,"",IF($N164="Long",(($Y164-$W164)/$Y164),
IF($N164="Short",(($W164-$Y164)/$Y164),
IF($N164="Options",(($Y164-$W164)/$Y164))))))</f>
        <v/>
      </c>
      <c r="W164" s="26" t="str">
        <f t="shared" si="1"/>
        <v/>
      </c>
      <c r="X164" s="26">
        <v>0</v>
      </c>
      <c r="Y164" s="27" t="str">
        <f>IF(OR($N164="-",$O164="",$Q164=""),"",
IF($N164="Long",$O164*$Q164,
IF($N164="Short",$O164*$Q164,
IF($N164="Options",$O164*$Q164*100,””))))</f>
        <v/>
      </c>
      <c r="Z164" s="5" t="str">
        <f>IF(R164="","",IF(R164&gt;0,0,1))</f>
        <v/>
      </c>
      <c r="AA164" s="5" t="str">
        <f>IF(R164="","",IF(R164&lt;0,0,1))</f>
        <v/>
      </c>
    </row>
    <row r="165" spans="1:27" x14ac:dyDescent="0.25">
      <c r="A165" s="6"/>
      <c r="B165" s="12"/>
      <c r="C165" s="3"/>
      <c r="D165" s="3"/>
      <c r="E165" s="3"/>
      <c r="F165" s="3"/>
      <c r="G165" s="3"/>
      <c r="H165" s="3"/>
      <c r="I165" s="3"/>
      <c r="J165" s="3"/>
      <c r="K165" s="3"/>
      <c r="L165" s="57"/>
      <c r="M165" s="3"/>
      <c r="N165" s="4" t="s">
        <v>8</v>
      </c>
      <c r="O165" s="4"/>
      <c r="P165" s="14"/>
      <c r="Q165" s="17"/>
      <c r="R165" s="19" t="str">
        <f>IF(OR($N165="-",$W165="",$Y165=""),"",
IF($N165="Long",$Y165-$W165,
IF($N165="Short",$W165-$Y165-$X165-$X165,
IF($N165="Options",$Y165-$W165,””))))</f>
        <v/>
      </c>
      <c r="S165" s="16" t="str">
        <f>IF(OR($R165="-",$W165="",$Y165=""),"",
IF($R165&lt;=-0.01,"", IF($N165="Long",(Q165-P165),
IF($N165="Short",(P165-Q165),
IF($N165="Options",(Q165-P165))))))</f>
        <v/>
      </c>
      <c r="T165" s="29" t="str">
        <f>IF(OR($R165="-",$W165="",$Y165=""),"",
IF($R165&gt;=0.01,"", IF($N165="Long",(Q165-P165),
IF($N165="Short",(P165-Q165),
IF($N165="Options",(Q165-P165))))))</f>
        <v/>
      </c>
      <c r="U165" s="33" t="str">
        <f>IF(OR($N165="-",$Y165="",$W165=""),"",IF($R165&lt;=-0.01,"",
IF($N165="Long",(($Y165-$W165)/$Y165),
IF($N165="Short",(($W165-$Y165)/$Y165),
IF($N165="Options",(($Y165-$W165)/$Y165))))))</f>
        <v/>
      </c>
      <c r="V165" s="50" t="str">
        <f>IF(OR($N165="-",$Y165="",$W165=""),"",IF($R165&gt;=0.01,"",IF($N165="Long",(($Y165-$W165)/$Y165),
IF($N165="Short",(($W165-$Y165)/$Y165),
IF($N165="Options",(($Y165-$W165)/$Y165))))))</f>
        <v/>
      </c>
      <c r="W165" s="26" t="str">
        <f t="shared" si="1"/>
        <v/>
      </c>
      <c r="X165" s="26">
        <v>0</v>
      </c>
      <c r="Y165" s="27" t="str">
        <f>IF(OR($N165="-",$O165="",$Q165=""),"",
IF($N165="Long",$O165*$Q165,
IF($N165="Short",$O165*$Q165,
IF($N165="Options",$O165*$Q165*100,””))))</f>
        <v/>
      </c>
      <c r="Z165" s="5" t="str">
        <f>IF(R165="","",IF(R165&gt;0,0,1))</f>
        <v/>
      </c>
      <c r="AA165" s="5" t="str">
        <f>IF(R165="","",IF(R165&lt;0,0,1))</f>
        <v/>
      </c>
    </row>
    <row r="166" spans="1:27" x14ac:dyDescent="0.25">
      <c r="A166" s="6"/>
      <c r="B166" s="12"/>
      <c r="C166" s="3"/>
      <c r="D166" s="3"/>
      <c r="E166" s="3"/>
      <c r="F166" s="3"/>
      <c r="G166" s="3"/>
      <c r="H166" s="3"/>
      <c r="I166" s="3"/>
      <c r="J166" s="3"/>
      <c r="K166" s="3"/>
      <c r="L166" s="57"/>
      <c r="M166" s="3"/>
      <c r="N166" s="4" t="s">
        <v>8</v>
      </c>
      <c r="O166" s="4"/>
      <c r="P166" s="14"/>
      <c r="Q166" s="17"/>
      <c r="R166" s="19" t="str">
        <f>IF(OR($N166="-",$W166="",$Y166=""),"",
IF($N166="Long",$Y166-$W166,
IF($N166="Short",$W166-$Y166-$X166-$X166,
IF($N166="Options",$Y166-$W166,””))))</f>
        <v/>
      </c>
      <c r="S166" s="16" t="str">
        <f>IF(OR($R166="-",$W166="",$Y166=""),"",
IF($R166&lt;=-0.01,"", IF($N166="Long",(Q166-P166),
IF($N166="Short",(P166-Q166),
IF($N166="Options",(Q166-P166))))))</f>
        <v/>
      </c>
      <c r="T166" s="29" t="str">
        <f>IF(OR($R166="-",$W166="",$Y166=""),"",
IF($R166&gt;=0.01,"", IF($N166="Long",(Q166-P166),
IF($N166="Short",(P166-Q166),
IF($N166="Options",(Q166-P166))))))</f>
        <v/>
      </c>
      <c r="U166" s="33" t="str">
        <f>IF(OR($N166="-",$Y166="",$W166=""),"",IF($R166&lt;=-0.01,"",
IF($N166="Long",(($Y166-$W166)/$Y166),
IF($N166="Short",(($W166-$Y166)/$Y166),
IF($N166="Options",(($Y166-$W166)/$Y166))))))</f>
        <v/>
      </c>
      <c r="V166" s="50" t="str">
        <f>IF(OR($N166="-",$Y166="",$W166=""),"",IF($R166&gt;=0.01,"",IF($N166="Long",(($Y166-$W166)/$Y166),
IF($N166="Short",(($W166-$Y166)/$Y166),
IF($N166="Options",(($Y166-$W166)/$Y166))))))</f>
        <v/>
      </c>
      <c r="W166" s="26" t="str">
        <f t="shared" si="1"/>
        <v/>
      </c>
      <c r="X166" s="26">
        <v>0</v>
      </c>
      <c r="Y166" s="27" t="str">
        <f>IF(OR($N166="-",$O166="",$Q166=""),"",
IF($N166="Long",$O166*$Q166,
IF($N166="Short",$O166*$Q166,
IF($N166="Options",$O166*$Q166*100,””))))</f>
        <v/>
      </c>
      <c r="Z166" s="5" t="str">
        <f>IF(R166="","",IF(R166&gt;0,0,1))</f>
        <v/>
      </c>
      <c r="AA166" s="5" t="str">
        <f>IF(R166="","",IF(R166&lt;0,0,1))</f>
        <v/>
      </c>
    </row>
    <row r="167" spans="1:27" x14ac:dyDescent="0.25">
      <c r="A167" s="6"/>
      <c r="B167" s="12"/>
      <c r="C167" s="3"/>
      <c r="D167" s="3"/>
      <c r="E167" s="3"/>
      <c r="F167" s="3"/>
      <c r="G167" s="3"/>
      <c r="H167" s="3"/>
      <c r="I167" s="3"/>
      <c r="J167" s="3"/>
      <c r="K167" s="3"/>
      <c r="L167" s="57"/>
      <c r="M167" s="3"/>
      <c r="N167" s="4" t="s">
        <v>8</v>
      </c>
      <c r="O167" s="4"/>
      <c r="P167" s="14"/>
      <c r="Q167" s="17"/>
      <c r="R167" s="19" t="str">
        <f>IF(OR($N167="-",$W167="",$Y167=""),"",
IF($N167="Long",$Y167-$W167,
IF($N167="Short",$W167-$Y167-$X167-$X167,
IF($N167="Options",$Y167-$W167,””))))</f>
        <v/>
      </c>
      <c r="S167" s="16" t="str">
        <f>IF(OR($R167="-",$W167="",$Y167=""),"",
IF($R167&lt;=-0.01,"", IF($N167="Long",(Q167-P167),
IF($N167="Short",(P167-Q167),
IF($N167="Options",(Q167-P167))))))</f>
        <v/>
      </c>
      <c r="T167" s="29" t="str">
        <f>IF(OR($R167="-",$W167="",$Y167=""),"",
IF($R167&gt;=0.01,"", IF($N167="Long",(Q167-P167),
IF($N167="Short",(P167-Q167),
IF($N167="Options",(Q167-P167))))))</f>
        <v/>
      </c>
      <c r="U167" s="33" t="str">
        <f>IF(OR($N167="-",$Y167="",$W167=""),"",IF($R167&lt;=-0.01,"",
IF($N167="Long",(($Y167-$W167)/$Y167),
IF($N167="Short",(($W167-$Y167)/$Y167),
IF($N167="Options",(($Y167-$W167)/$Y167))))))</f>
        <v/>
      </c>
      <c r="V167" s="50" t="str">
        <f>IF(OR($N167="-",$Y167="",$W167=""),"",IF($R167&gt;=0.01,"",IF($N167="Long",(($Y167-$W167)/$Y167),
IF($N167="Short",(($W167-$Y167)/$Y167),
IF($N167="Options",(($Y167-$W167)/$Y167))))))</f>
        <v/>
      </c>
      <c r="W167" s="26" t="str">
        <f t="shared" si="1"/>
        <v/>
      </c>
      <c r="X167" s="26">
        <v>0</v>
      </c>
      <c r="Y167" s="27" t="str">
        <f>IF(OR($N167="-",$O167="",$Q167=""),"",
IF($N167="Long",$O167*$Q167,
IF($N167="Short",$O167*$Q167,
IF($N167="Options",$O167*$Q167*100,””))))</f>
        <v/>
      </c>
      <c r="Z167" s="5" t="str">
        <f>IF(R167="","",IF(R167&gt;0,0,1))</f>
        <v/>
      </c>
      <c r="AA167" s="5" t="str">
        <f>IF(R167="","",IF(R167&lt;0,0,1))</f>
        <v/>
      </c>
    </row>
    <row r="168" spans="1:27" x14ac:dyDescent="0.25">
      <c r="A168" s="6"/>
      <c r="B168" s="12"/>
      <c r="C168" s="3"/>
      <c r="D168" s="3"/>
      <c r="E168" s="3"/>
      <c r="F168" s="3"/>
      <c r="G168" s="3"/>
      <c r="H168" s="3"/>
      <c r="I168" s="3"/>
      <c r="J168" s="3"/>
      <c r="K168" s="3"/>
      <c r="L168" s="57"/>
      <c r="M168" s="3"/>
      <c r="N168" s="4" t="s">
        <v>8</v>
      </c>
      <c r="O168" s="4"/>
      <c r="P168" s="14"/>
      <c r="Q168" s="17"/>
      <c r="R168" s="19" t="str">
        <f>IF(OR($N168="-",$W168="",$Y168=""),"",
IF($N168="Long",$Y168-$W168,
IF($N168="Short",$W168-$Y168-$X168-$X168,
IF($N168="Options",$Y168-$W168,””))))</f>
        <v/>
      </c>
      <c r="S168" s="16" t="str">
        <f>IF(OR($R168="-",$W168="",$Y168=""),"",
IF($R168&lt;=-0.01,"", IF($N168="Long",(Q168-P168),
IF($N168="Short",(P168-Q168),
IF($N168="Options",(Q168-P168))))))</f>
        <v/>
      </c>
      <c r="T168" s="29" t="str">
        <f>IF(OR($R168="-",$W168="",$Y168=""),"",
IF($R168&gt;=0.01,"", IF($N168="Long",(Q168-P168),
IF($N168="Short",(P168-Q168),
IF($N168="Options",(Q168-P168))))))</f>
        <v/>
      </c>
      <c r="U168" s="33" t="str">
        <f>IF(OR($N168="-",$Y168="",$W168=""),"",IF($R168&lt;=-0.01,"",
IF($N168="Long",(($Y168-$W168)/$Y168),
IF($N168="Short",(($W168-$Y168)/$Y168),
IF($N168="Options",(($Y168-$W168)/$Y168))))))</f>
        <v/>
      </c>
      <c r="V168" s="50" t="str">
        <f>IF(OR($N168="-",$Y168="",$W168=""),"",IF($R168&gt;=0.01,"",IF($N168="Long",(($Y168-$W168)/$Y168),
IF($N168="Short",(($W168-$Y168)/$Y168),
IF($N168="Options",(($Y168-$W168)/$Y168))))))</f>
        <v/>
      </c>
      <c r="W168" s="26" t="str">
        <f t="shared" si="1"/>
        <v/>
      </c>
      <c r="X168" s="26">
        <v>0</v>
      </c>
      <c r="Y168" s="27" t="str">
        <f>IF(OR($N168="-",$O168="",$Q168=""),"",
IF($N168="Long",$O168*$Q168,
IF($N168="Short",$O168*$Q168,
IF($N168="Options",$O168*$Q168*100,””))))</f>
        <v/>
      </c>
      <c r="Z168" s="5" t="str">
        <f>IF(R168="","",IF(R168&gt;0,0,1))</f>
        <v/>
      </c>
      <c r="AA168" s="5" t="str">
        <f>IF(R168="","",IF(R168&lt;0,0,1))</f>
        <v/>
      </c>
    </row>
    <row r="169" spans="1:27" x14ac:dyDescent="0.25">
      <c r="A169" s="6"/>
      <c r="B169" s="12"/>
      <c r="C169" s="3"/>
      <c r="D169" s="3"/>
      <c r="E169" s="3"/>
      <c r="F169" s="3"/>
      <c r="G169" s="3"/>
      <c r="H169" s="3"/>
      <c r="I169" s="3"/>
      <c r="J169" s="3"/>
      <c r="K169" s="3"/>
      <c r="L169" s="57"/>
      <c r="M169" s="3"/>
      <c r="N169" s="4" t="s">
        <v>8</v>
      </c>
      <c r="O169" s="4"/>
      <c r="P169" s="14"/>
      <c r="Q169" s="17"/>
      <c r="R169" s="19" t="str">
        <f>IF(OR($N169="-",$W169="",$Y169=""),"",
IF($N169="Long",$Y169-$W169,
IF($N169="Short",$W169-$Y169-$X169-$X169,
IF($N169="Options",$Y169-$W169,””))))</f>
        <v/>
      </c>
      <c r="S169" s="16" t="str">
        <f>IF(OR($R169="-",$W169="",$Y169=""),"",
IF($R169&lt;=-0.01,"", IF($N169="Long",(Q169-P169),
IF($N169="Short",(P169-Q169),
IF($N169="Options",(Q169-P169))))))</f>
        <v/>
      </c>
      <c r="T169" s="29" t="str">
        <f>IF(OR($R169="-",$W169="",$Y169=""),"",
IF($R169&gt;=0.01,"", IF($N169="Long",(Q169-P169),
IF($N169="Short",(P169-Q169),
IF($N169="Options",(Q169-P169))))))</f>
        <v/>
      </c>
      <c r="U169" s="33" t="str">
        <f>IF(OR($N169="-",$Y169="",$W169=""),"",IF($R169&lt;=-0.01,"",
IF($N169="Long",(($Y169-$W169)/$Y169),
IF($N169="Short",(($W169-$Y169)/$Y169),
IF($N169="Options",(($Y169-$W169)/$Y169))))))</f>
        <v/>
      </c>
      <c r="V169" s="50" t="str">
        <f>IF(OR($N169="-",$Y169="",$W169=""),"",IF($R169&gt;=0.01,"",IF($N169="Long",(($Y169-$W169)/$Y169),
IF($N169="Short",(($W169-$Y169)/$Y169),
IF($N169="Options",(($Y169-$W169)/$Y169))))))</f>
        <v/>
      </c>
      <c r="W169" s="26" t="str">
        <f t="shared" si="1"/>
        <v/>
      </c>
      <c r="X169" s="26">
        <v>0</v>
      </c>
      <c r="Y169" s="27" t="str">
        <f>IF(OR($N169="-",$O169="",$Q169=""),"",
IF($N169="Long",$O169*$Q169,
IF($N169="Short",$O169*$Q169,
IF($N169="Options",$O169*$Q169*100,””))))</f>
        <v/>
      </c>
      <c r="Z169" s="5" t="str">
        <f>IF(R169="","",IF(R169&gt;0,0,1))</f>
        <v/>
      </c>
      <c r="AA169" s="5" t="str">
        <f>IF(R169="","",IF(R169&lt;0,0,1))</f>
        <v/>
      </c>
    </row>
    <row r="170" spans="1:27" x14ac:dyDescent="0.25">
      <c r="A170" s="6"/>
      <c r="B170" s="12"/>
      <c r="C170" s="3"/>
      <c r="D170" s="3"/>
      <c r="E170" s="3"/>
      <c r="F170" s="3"/>
      <c r="G170" s="3"/>
      <c r="H170" s="3"/>
      <c r="I170" s="3"/>
      <c r="J170" s="3"/>
      <c r="K170" s="3"/>
      <c r="L170" s="57"/>
      <c r="M170" s="3"/>
      <c r="N170" s="4" t="s">
        <v>8</v>
      </c>
      <c r="O170" s="4"/>
      <c r="P170" s="14"/>
      <c r="Q170" s="17"/>
      <c r="R170" s="19" t="str">
        <f>IF(OR($N170="-",$W170="",$Y170=""),"",
IF($N170="Long",$Y170-$W170,
IF($N170="Short",$W170-$Y170-$X170-$X170,
IF($N170="Options",$Y170-$W170,””))))</f>
        <v/>
      </c>
      <c r="S170" s="16" t="str">
        <f>IF(OR($R170="-",$W170="",$Y170=""),"",
IF($R170&lt;=-0.01,"", IF($N170="Long",(Q170-P170),
IF($N170="Short",(P170-Q170),
IF($N170="Options",(Q170-P170))))))</f>
        <v/>
      </c>
      <c r="T170" s="29" t="str">
        <f>IF(OR($R170="-",$W170="",$Y170=""),"",
IF($R170&gt;=0.01,"", IF($N170="Long",(Q170-P170),
IF($N170="Short",(P170-Q170),
IF($N170="Options",(Q170-P170))))))</f>
        <v/>
      </c>
      <c r="U170" s="33" t="str">
        <f>IF(OR($N170="-",$Y170="",$W170=""),"",IF($R170&lt;=-0.01,"",
IF($N170="Long",(($Y170-$W170)/$Y170),
IF($N170="Short",(($W170-$Y170)/$Y170),
IF($N170="Options",(($Y170-$W170)/$Y170))))))</f>
        <v/>
      </c>
      <c r="V170" s="50" t="str">
        <f>IF(OR($N170="-",$Y170="",$W170=""),"",IF($R170&gt;=0.01,"",IF($N170="Long",(($Y170-$W170)/$Y170),
IF($N170="Short",(($W170-$Y170)/$Y170),
IF($N170="Options",(($Y170-$W170)/$Y170))))))</f>
        <v/>
      </c>
      <c r="W170" s="26" t="str">
        <f t="shared" si="1"/>
        <v/>
      </c>
      <c r="X170" s="26">
        <v>0</v>
      </c>
      <c r="Y170" s="27" t="str">
        <f>IF(OR($N170="-",$O170="",$Q170=""),"",
IF($N170="Long",$O170*$Q170,
IF($N170="Short",$O170*$Q170,
IF($N170="Options",$O170*$Q170*100,””))))</f>
        <v/>
      </c>
      <c r="Z170" s="5" t="str">
        <f>IF(R170="","",IF(R170&gt;0,0,1))</f>
        <v/>
      </c>
      <c r="AA170" s="5" t="str">
        <f>IF(R170="","",IF(R170&lt;0,0,1))</f>
        <v/>
      </c>
    </row>
    <row r="171" spans="1:27" x14ac:dyDescent="0.25">
      <c r="A171" s="6"/>
      <c r="B171" s="12"/>
      <c r="C171" s="3"/>
      <c r="D171" s="3"/>
      <c r="E171" s="3"/>
      <c r="F171" s="3"/>
      <c r="G171" s="3"/>
      <c r="H171" s="3"/>
      <c r="I171" s="3"/>
      <c r="J171" s="3"/>
      <c r="K171" s="3"/>
      <c r="L171" s="57"/>
      <c r="M171" s="3"/>
      <c r="N171" s="4" t="s">
        <v>8</v>
      </c>
      <c r="O171" s="4"/>
      <c r="P171" s="14"/>
      <c r="Q171" s="17"/>
      <c r="R171" s="19" t="str">
        <f>IF(OR($N171="-",$W171="",$Y171=""),"",
IF($N171="Long",$Y171-$W171,
IF($N171="Short",$W171-$Y171-$X171-$X171,
IF($N171="Options",$Y171-$W171,””))))</f>
        <v/>
      </c>
      <c r="S171" s="16" t="str">
        <f>IF(OR($R171="-",$W171="",$Y171=""),"",
IF($R171&lt;=-0.01,"", IF($N171="Long",(Q171-P171),
IF($N171="Short",(P171-Q171),
IF($N171="Options",(Q171-P171))))))</f>
        <v/>
      </c>
      <c r="T171" s="29" t="str">
        <f>IF(OR($R171="-",$W171="",$Y171=""),"",
IF($R171&gt;=0.01,"", IF($N171="Long",(Q171-P171),
IF($N171="Short",(P171-Q171),
IF($N171="Options",(Q171-P171))))))</f>
        <v/>
      </c>
      <c r="U171" s="33" t="str">
        <f>IF(OR($N171="-",$Y171="",$W171=""),"",IF($R171&lt;=-0.01,"",
IF($N171="Long",(($Y171-$W171)/$Y171),
IF($N171="Short",(($W171-$Y171)/$Y171),
IF($N171="Options",(($Y171-$W171)/$Y171))))))</f>
        <v/>
      </c>
      <c r="V171" s="50" t="str">
        <f>IF(OR($N171="-",$Y171="",$W171=""),"",IF($R171&gt;=0.01,"",IF($N171="Long",(($Y171-$W171)/$Y171),
IF($N171="Short",(($W171-$Y171)/$Y171),
IF($N171="Options",(($Y171-$W171)/$Y171))))))</f>
        <v/>
      </c>
      <c r="W171" s="26" t="str">
        <f t="shared" si="1"/>
        <v/>
      </c>
      <c r="X171" s="26">
        <v>0</v>
      </c>
      <c r="Y171" s="27" t="str">
        <f>IF(OR($N171="-",$O171="",$Q171=""),"",
IF($N171="Long",$O171*$Q171,
IF($N171="Short",$O171*$Q171,
IF($N171="Options",$O171*$Q171*100,””))))</f>
        <v/>
      </c>
      <c r="Z171" s="5" t="str">
        <f>IF(R171="","",IF(R171&gt;0,0,1))</f>
        <v/>
      </c>
      <c r="AA171" s="5" t="str">
        <f>IF(R171="","",IF(R171&lt;0,0,1))</f>
        <v/>
      </c>
    </row>
    <row r="172" spans="1:27" x14ac:dyDescent="0.25">
      <c r="A172" s="6"/>
      <c r="B172" s="12"/>
      <c r="C172" s="3"/>
      <c r="D172" s="3"/>
      <c r="E172" s="3"/>
      <c r="F172" s="3"/>
      <c r="G172" s="3"/>
      <c r="H172" s="3"/>
      <c r="I172" s="3"/>
      <c r="J172" s="3"/>
      <c r="K172" s="3"/>
      <c r="L172" s="57"/>
      <c r="M172" s="3"/>
      <c r="N172" s="4" t="s">
        <v>8</v>
      </c>
      <c r="O172" s="4"/>
      <c r="P172" s="14"/>
      <c r="Q172" s="17"/>
      <c r="R172" s="19" t="str">
        <f>IF(OR($N172="-",$W172="",$Y172=""),"",
IF($N172="Long",$Y172-$W172,
IF($N172="Short",$W172-$Y172-$X172-$X172,
IF($N172="Options",$Y172-$W172,””))))</f>
        <v/>
      </c>
      <c r="S172" s="16" t="str">
        <f>IF(OR($R172="-",$W172="",$Y172=""),"",
IF($R172&lt;=-0.01,"", IF($N172="Long",(Q172-P172),
IF($N172="Short",(P172-Q172),
IF($N172="Options",(Q172-P172))))))</f>
        <v/>
      </c>
      <c r="T172" s="29" t="str">
        <f>IF(OR($R172="-",$W172="",$Y172=""),"",
IF($R172&gt;=0.01,"", IF($N172="Long",(Q172-P172),
IF($N172="Short",(P172-Q172),
IF($N172="Options",(Q172-P172))))))</f>
        <v/>
      </c>
      <c r="U172" s="33" t="str">
        <f>IF(OR($N172="-",$Y172="",$W172=""),"",IF($R172&lt;=-0.01,"",
IF($N172="Long",(($Y172-$W172)/$Y172),
IF($N172="Short",(($W172-$Y172)/$Y172),
IF($N172="Options",(($Y172-$W172)/$Y172))))))</f>
        <v/>
      </c>
      <c r="V172" s="50" t="str">
        <f>IF(OR($N172="-",$Y172="",$W172=""),"",IF($R172&gt;=0.01,"",IF($N172="Long",(($Y172-$W172)/$Y172),
IF($N172="Short",(($W172-$Y172)/$Y172),
IF($N172="Options",(($Y172-$W172)/$Y172))))))</f>
        <v/>
      </c>
      <c r="W172" s="26" t="str">
        <f t="shared" si="1"/>
        <v/>
      </c>
      <c r="X172" s="26">
        <v>0</v>
      </c>
      <c r="Y172" s="27" t="str">
        <f>IF(OR($N172="-",$O172="",$Q172=""),"",
IF($N172="Long",$O172*$Q172,
IF($N172="Short",$O172*$Q172,
IF($N172="Options",$O172*$Q172*100,””))))</f>
        <v/>
      </c>
      <c r="Z172" s="5" t="str">
        <f>IF(R172="","",IF(R172&gt;0,0,1))</f>
        <v/>
      </c>
      <c r="AA172" s="5" t="str">
        <f>IF(R172="","",IF(R172&lt;0,0,1))</f>
        <v/>
      </c>
    </row>
    <row r="173" spans="1:27" x14ac:dyDescent="0.25">
      <c r="A173" s="6"/>
      <c r="B173" s="12"/>
      <c r="C173" s="3"/>
      <c r="D173" s="3"/>
      <c r="E173" s="3"/>
      <c r="F173" s="3"/>
      <c r="G173" s="3"/>
      <c r="H173" s="3"/>
      <c r="I173" s="3"/>
      <c r="J173" s="3"/>
      <c r="K173" s="3"/>
      <c r="L173" s="57"/>
      <c r="M173" s="3"/>
      <c r="N173" s="4" t="s">
        <v>8</v>
      </c>
      <c r="O173" s="4"/>
      <c r="P173" s="14"/>
      <c r="Q173" s="17"/>
      <c r="R173" s="19" t="str">
        <f>IF(OR($N173="-",$W173="",$Y173=""),"",
IF($N173="Long",$Y173-$W173,
IF($N173="Short",$W173-$Y173-$X173-$X173,
IF($N173="Options",$Y173-$W173,””))))</f>
        <v/>
      </c>
      <c r="S173" s="16" t="str">
        <f>IF(OR($R173="-",$W173="",$Y173=""),"",
IF($R173&lt;=-0.01,"", IF($N173="Long",(Q173-P173),
IF($N173="Short",(P173-Q173),
IF($N173="Options",(Q173-P173))))))</f>
        <v/>
      </c>
      <c r="T173" s="29" t="str">
        <f>IF(OR($R173="-",$W173="",$Y173=""),"",
IF($R173&gt;=0.01,"", IF($N173="Long",(Q173-P173),
IF($N173="Short",(P173-Q173),
IF($N173="Options",(Q173-P173))))))</f>
        <v/>
      </c>
      <c r="U173" s="33" t="str">
        <f>IF(OR($N173="-",$Y173="",$W173=""),"",IF($R173&lt;=-0.01,"",
IF($N173="Long",(($Y173-$W173)/$Y173),
IF($N173="Short",(($W173-$Y173)/$Y173),
IF($N173="Options",(($Y173-$W173)/$Y173))))))</f>
        <v/>
      </c>
      <c r="V173" s="50" t="str">
        <f>IF(OR($N173="-",$Y173="",$W173=""),"",IF($R173&gt;=0.01,"",IF($N173="Long",(($Y173-$W173)/$Y173),
IF($N173="Short",(($W173-$Y173)/$Y173),
IF($N173="Options",(($Y173-$W173)/$Y173))))))</f>
        <v/>
      </c>
      <c r="W173" s="26" t="str">
        <f t="shared" si="1"/>
        <v/>
      </c>
      <c r="X173" s="26">
        <v>0</v>
      </c>
      <c r="Y173" s="27" t="str">
        <f>IF(OR($N173="-",$O173="",$Q173=""),"",
IF($N173="Long",$O173*$Q173,
IF($N173="Short",$O173*$Q173,
IF($N173="Options",$O173*$Q173*100,””))))</f>
        <v/>
      </c>
      <c r="Z173" s="5" t="str">
        <f>IF(R173="","",IF(R173&gt;0,0,1))</f>
        <v/>
      </c>
      <c r="AA173" s="5" t="str">
        <f>IF(R173="","",IF(R173&lt;0,0,1))</f>
        <v/>
      </c>
    </row>
    <row r="174" spans="1:27" x14ac:dyDescent="0.25">
      <c r="A174" s="6"/>
      <c r="B174" s="12"/>
      <c r="C174" s="3"/>
      <c r="D174" s="3"/>
      <c r="E174" s="3"/>
      <c r="F174" s="3"/>
      <c r="G174" s="3"/>
      <c r="H174" s="3"/>
      <c r="I174" s="3"/>
      <c r="J174" s="3"/>
      <c r="K174" s="3"/>
      <c r="L174" s="57"/>
      <c r="M174" s="3"/>
      <c r="N174" s="4" t="s">
        <v>8</v>
      </c>
      <c r="O174" s="4"/>
      <c r="P174" s="14"/>
      <c r="Q174" s="17"/>
      <c r="R174" s="19" t="str">
        <f>IF(OR($N174="-",$W174="",$Y174=""),"",
IF($N174="Long",$Y174-$W174,
IF($N174="Short",$W174-$Y174-$X174-$X174,
IF($N174="Options",$Y174-$W174,””))))</f>
        <v/>
      </c>
      <c r="S174" s="16" t="str">
        <f>IF(OR($R174="-",$W174="",$Y174=""),"",
IF($R174&lt;=-0.01,"", IF($N174="Long",(Q174-P174),
IF($N174="Short",(P174-Q174),
IF($N174="Options",(Q174-P174))))))</f>
        <v/>
      </c>
      <c r="T174" s="29" t="str">
        <f>IF(OR($R174="-",$W174="",$Y174=""),"",
IF($R174&gt;=0.01,"", IF($N174="Long",(Q174-P174),
IF($N174="Short",(P174-Q174),
IF($N174="Options",(Q174-P174))))))</f>
        <v/>
      </c>
      <c r="U174" s="33" t="str">
        <f>IF(OR($N174="-",$Y174="",$W174=""),"",IF($R174&lt;=-0.01,"",
IF($N174="Long",(($Y174-$W174)/$Y174),
IF($N174="Short",(($W174-$Y174)/$Y174),
IF($N174="Options",(($Y174-$W174)/$Y174))))))</f>
        <v/>
      </c>
      <c r="V174" s="50" t="str">
        <f>IF(OR($N174="-",$Y174="",$W174=""),"",IF($R174&gt;=0.01,"",IF($N174="Long",(($Y174-$W174)/$Y174),
IF($N174="Short",(($W174-$Y174)/$Y174),
IF($N174="Options",(($Y174-$W174)/$Y174))))))</f>
        <v/>
      </c>
      <c r="W174" s="26" t="str">
        <f t="shared" si="1"/>
        <v/>
      </c>
      <c r="X174" s="26">
        <v>0</v>
      </c>
      <c r="Y174" s="27" t="str">
        <f>IF(OR($N174="-",$O174="",$Q174=""),"",
IF($N174="Long",$O174*$Q174,
IF($N174="Short",$O174*$Q174,
IF($N174="Options",$O174*$Q174*100,””))))</f>
        <v/>
      </c>
      <c r="Z174" s="5" t="str">
        <f>IF(R174="","",IF(R174&gt;0,0,1))</f>
        <v/>
      </c>
      <c r="AA174" s="5" t="str">
        <f>IF(R174="","",IF(R174&lt;0,0,1))</f>
        <v/>
      </c>
    </row>
    <row r="175" spans="1:27" x14ac:dyDescent="0.25">
      <c r="A175" s="6"/>
      <c r="B175" s="12"/>
      <c r="C175" s="3"/>
      <c r="D175" s="3"/>
      <c r="E175" s="3"/>
      <c r="F175" s="3"/>
      <c r="G175" s="3"/>
      <c r="H175" s="3"/>
      <c r="I175" s="3"/>
      <c r="J175" s="3"/>
      <c r="K175" s="3"/>
      <c r="L175" s="57"/>
      <c r="M175" s="3"/>
      <c r="N175" s="4" t="s">
        <v>8</v>
      </c>
      <c r="O175" s="4"/>
      <c r="P175" s="14"/>
      <c r="Q175" s="17"/>
      <c r="R175" s="19" t="str">
        <f>IF(OR($N175="-",$W175="",$Y175=""),"",
IF($N175="Long",$Y175-$W175,
IF($N175="Short",$W175-$Y175-$X175-$X175,
IF($N175="Options",$Y175-$W175,””))))</f>
        <v/>
      </c>
      <c r="S175" s="16" t="str">
        <f>IF(OR($R175="-",$W175="",$Y175=""),"",
IF($R175&lt;=-0.01,"", IF($N175="Long",(Q175-P175),
IF($N175="Short",(P175-Q175),
IF($N175="Options",(Q175-P175))))))</f>
        <v/>
      </c>
      <c r="T175" s="29" t="str">
        <f>IF(OR($R175="-",$W175="",$Y175=""),"",
IF($R175&gt;=0.01,"", IF($N175="Long",(Q175-P175),
IF($N175="Short",(P175-Q175),
IF($N175="Options",(Q175-P175))))))</f>
        <v/>
      </c>
      <c r="U175" s="33" t="str">
        <f>IF(OR($N175="-",$Y175="",$W175=""),"",IF($R175&lt;=-0.01,"",
IF($N175="Long",(($Y175-$W175)/$Y175),
IF($N175="Short",(($W175-$Y175)/$Y175),
IF($N175="Options",(($Y175-$W175)/$Y175))))))</f>
        <v/>
      </c>
      <c r="V175" s="50" t="str">
        <f>IF(OR($N175="-",$Y175="",$W175=""),"",IF($R175&gt;=0.01,"",IF($N175="Long",(($Y175-$W175)/$Y175),
IF($N175="Short",(($W175-$Y175)/$Y175),
IF($N175="Options",(($Y175-$W175)/$Y175))))))</f>
        <v/>
      </c>
      <c r="W175" s="26" t="str">
        <f t="shared" si="1"/>
        <v/>
      </c>
      <c r="X175" s="26">
        <v>0</v>
      </c>
      <c r="Y175" s="27" t="str">
        <f>IF(OR($N175="-",$O175="",$Q175=""),"",
IF($N175="Long",$O175*$Q175,
IF($N175="Short",$O175*$Q175,
IF($N175="Options",$O175*$Q175*100,””))))</f>
        <v/>
      </c>
      <c r="Z175" s="5" t="str">
        <f>IF(R175="","",IF(R175&gt;0,0,1))</f>
        <v/>
      </c>
      <c r="AA175" s="5" t="str">
        <f>IF(R175="","",IF(R175&lt;0,0,1))</f>
        <v/>
      </c>
    </row>
    <row r="176" spans="1:27" x14ac:dyDescent="0.25">
      <c r="A176" s="6"/>
      <c r="B176" s="12"/>
      <c r="C176" s="3"/>
      <c r="D176" s="3"/>
      <c r="E176" s="3"/>
      <c r="F176" s="3"/>
      <c r="G176" s="3"/>
      <c r="H176" s="3"/>
      <c r="I176" s="3"/>
      <c r="J176" s="3"/>
      <c r="K176" s="3"/>
      <c r="L176" s="57"/>
      <c r="M176" s="3"/>
      <c r="N176" s="4" t="s">
        <v>8</v>
      </c>
      <c r="O176" s="4"/>
      <c r="P176" s="14"/>
      <c r="Q176" s="17"/>
      <c r="R176" s="19" t="str">
        <f>IF(OR($N176="-",$W176="",$Y176=""),"",
IF($N176="Long",$Y176-$W176,
IF($N176="Short",$W176-$Y176-$X176-$X176,
IF($N176="Options",$Y176-$W176,””))))</f>
        <v/>
      </c>
      <c r="S176" s="16" t="str">
        <f>IF(OR($R176="-",$W176="",$Y176=""),"",
IF($R176&lt;=-0.01,"", IF($N176="Long",(Q176-P176),
IF($N176="Short",(P176-Q176),
IF($N176="Options",(Q176-P176))))))</f>
        <v/>
      </c>
      <c r="T176" s="29" t="str">
        <f>IF(OR($R176="-",$W176="",$Y176=""),"",
IF($R176&gt;=0.01,"", IF($N176="Long",(Q176-P176),
IF($N176="Short",(P176-Q176),
IF($N176="Options",(Q176-P176))))))</f>
        <v/>
      </c>
      <c r="U176" s="33" t="str">
        <f>IF(OR($N176="-",$Y176="",$W176=""),"",IF($R176&lt;=-0.01,"",
IF($N176="Long",(($Y176-$W176)/$Y176),
IF($N176="Short",(($W176-$Y176)/$Y176),
IF($N176="Options",(($Y176-$W176)/$Y176))))))</f>
        <v/>
      </c>
      <c r="V176" s="50" t="str">
        <f>IF(OR($N176="-",$Y176="",$W176=""),"",IF($R176&gt;=0.01,"",IF($N176="Long",(($Y176-$W176)/$Y176),
IF($N176="Short",(($W176-$Y176)/$Y176),
IF($N176="Options",(($Y176-$W176)/$Y176))))))</f>
        <v/>
      </c>
      <c r="W176" s="26" t="str">
        <f t="shared" si="1"/>
        <v/>
      </c>
      <c r="X176" s="26">
        <v>0</v>
      </c>
      <c r="Y176" s="27" t="str">
        <f>IF(OR($N176="-",$O176="",$Q176=""),"",
IF($N176="Long",$O176*$Q176,
IF($N176="Short",$O176*$Q176,
IF($N176="Options",$O176*$Q176*100,””))))</f>
        <v/>
      </c>
      <c r="Z176" s="5" t="str">
        <f>IF(R176="","",IF(R176&gt;0,0,1))</f>
        <v/>
      </c>
      <c r="AA176" s="5" t="str">
        <f>IF(R176="","",IF(R176&lt;0,0,1))</f>
        <v/>
      </c>
    </row>
    <row r="177" spans="1:28" x14ac:dyDescent="0.25">
      <c r="A177" s="6"/>
      <c r="B177" s="12"/>
      <c r="C177" s="3"/>
      <c r="D177" s="3"/>
      <c r="E177" s="3"/>
      <c r="F177" s="3"/>
      <c r="G177" s="3"/>
      <c r="H177" s="3"/>
      <c r="I177" s="3"/>
      <c r="J177" s="3"/>
      <c r="K177" s="3"/>
      <c r="L177" s="57"/>
      <c r="M177" s="3"/>
      <c r="N177" s="4" t="s">
        <v>8</v>
      </c>
      <c r="O177" s="4"/>
      <c r="P177" s="14"/>
      <c r="Q177" s="17"/>
      <c r="R177" s="19" t="str">
        <f>IF(OR($N177="-",$W177="",$Y177=""),"",
IF($N177="Long",$Y177-$W177,
IF($N177="Short",$W177-$Y177-$X177-$X177,
IF($N177="Options",$Y177-$W177,””))))</f>
        <v/>
      </c>
      <c r="S177" s="16" t="str">
        <f>IF(OR($R177="-",$W177="",$Y177=""),"",
IF($R177&lt;=-0.01,"", IF($N177="Long",(Q177-P177),
IF($N177="Short",(P177-Q177),
IF($N177="Options",(Q177-P177))))))</f>
        <v/>
      </c>
      <c r="T177" s="29" t="str">
        <f>IF(OR($R177="-",$W177="",$Y177=""),"",
IF($R177&gt;=0.01,"", IF($N177="Long",(Q177-P177),
IF($N177="Short",(P177-Q177),
IF($N177="Options",(Q177-P177))))))</f>
        <v/>
      </c>
      <c r="U177" s="33" t="str">
        <f>IF(OR($N177="-",$Y177="",$W177=""),"",IF($R177&lt;=-0.01,"",
IF($N177="Long",(($Y177-$W177)/$Y177),
IF($N177="Short",(($W177-$Y177)/$Y177),
IF($N177="Options",(($Y177-$W177)/$Y177))))))</f>
        <v/>
      </c>
      <c r="V177" s="50" t="str">
        <f>IF(OR($N177="-",$Y177="",$W177=""),"",IF($R177&gt;=0.01,"",IF($N177="Long",(($Y177-$W177)/$Y177),
IF($N177="Short",(($W177-$Y177)/$Y177),
IF($N177="Options",(($Y177-$W177)/$Y177))))))</f>
        <v/>
      </c>
      <c r="W177" s="26" t="str">
        <f t="shared" si="1"/>
        <v/>
      </c>
      <c r="X177" s="26">
        <v>0</v>
      </c>
      <c r="Y177" s="27" t="str">
        <f>IF(OR($N177="-",$O177="",$Q177=""),"",
IF($N177="Long",$O177*$Q177,
IF($N177="Short",$O177*$Q177,
IF($N177="Options",$O177*$Q177*100,””))))</f>
        <v/>
      </c>
      <c r="Z177" s="5" t="str">
        <f>IF(R177="","",IF(R177&gt;0,0,1))</f>
        <v/>
      </c>
      <c r="AA177" s="5" t="str">
        <f>IF(R177="","",IF(R177&lt;0,0,1))</f>
        <v/>
      </c>
    </row>
    <row r="178" spans="1:28" x14ac:dyDescent="0.25">
      <c r="A178" s="6"/>
      <c r="B178" s="12"/>
      <c r="C178" s="3"/>
      <c r="D178" s="3"/>
      <c r="E178" s="3"/>
      <c r="F178" s="3"/>
      <c r="G178" s="3"/>
      <c r="H178" s="3"/>
      <c r="I178" s="3"/>
      <c r="J178" s="3"/>
      <c r="K178" s="3"/>
      <c r="L178" s="57"/>
      <c r="M178" s="3"/>
      <c r="N178" s="4" t="s">
        <v>8</v>
      </c>
      <c r="O178" s="4"/>
      <c r="P178" s="14"/>
      <c r="Q178" s="17"/>
      <c r="R178" s="19" t="str">
        <f>IF(OR($N178="-",$W178="",$Y178=""),"",
IF($N178="Long",$Y178-$W178,
IF($N178="Short",$W178-$Y178-$X178-$X178,
IF($N178="Options",$Y178-$W178,””))))</f>
        <v/>
      </c>
      <c r="S178" s="16" t="str">
        <f>IF(OR($R178="-",$W178="",$Y178=""),"",
IF($R178&lt;=-0.01,"", IF($N178="Long",(Q178-P178),
IF($N178="Short",(P178-Q178),
IF($N178="Options",(Q178-P178))))))</f>
        <v/>
      </c>
      <c r="T178" s="29" t="str">
        <f>IF(OR($R178="-",$W178="",$Y178=""),"",
IF($R178&gt;=0.01,"", IF($N178="Long",(Q178-P178),
IF($N178="Short",(P178-Q178),
IF($N178="Options",(Q178-P178))))))</f>
        <v/>
      </c>
      <c r="U178" s="33" t="str">
        <f>IF(OR($N178="-",$Y178="",$W178=""),"",IF($R178&lt;=-0.01,"",
IF($N178="Long",(($Y178-$W178)/$Y178),
IF($N178="Short",(($W178-$Y178)/$Y178),
IF($N178="Options",(($Y178-$W178)/$Y178))))))</f>
        <v/>
      </c>
      <c r="V178" s="50" t="str">
        <f>IF(OR($N178="-",$Y178="",$W178=""),"",IF($R178&gt;=0.01,"",IF($N178="Long",(($Y178-$W178)/$Y178),
IF($N178="Short",(($W178-$Y178)/$Y178),
IF($N178="Options",(($Y178-$W178)/$Y178))))))</f>
        <v/>
      </c>
      <c r="W178" s="26" t="str">
        <f t="shared" si="1"/>
        <v/>
      </c>
      <c r="X178" s="26">
        <v>0</v>
      </c>
      <c r="Y178" s="27" t="str">
        <f>IF(OR($N178="-",$O178="",$Q178=""),"",
IF($N178="Long",$O178*$Q178,
IF($N178="Short",$O178*$Q178,
IF($N178="Options",$O178*$Q178*100,””))))</f>
        <v/>
      </c>
      <c r="Z178" s="5" t="str">
        <f>IF(R178="","",IF(R178&gt;0,0,1))</f>
        <v/>
      </c>
      <c r="AA178" s="5" t="str">
        <f>IF(R178="","",IF(R178&lt;0,0,1))</f>
        <v/>
      </c>
    </row>
    <row r="179" spans="1:28" x14ac:dyDescent="0.25">
      <c r="A179" s="6"/>
      <c r="B179" s="12"/>
      <c r="C179" s="3"/>
      <c r="D179" s="3"/>
      <c r="E179" s="3"/>
      <c r="F179" s="3"/>
      <c r="G179" s="3"/>
      <c r="H179" s="3"/>
      <c r="I179" s="3"/>
      <c r="J179" s="3"/>
      <c r="K179" s="3"/>
      <c r="L179" s="57"/>
      <c r="M179" s="3"/>
      <c r="N179" s="4" t="s">
        <v>8</v>
      </c>
      <c r="O179" s="4"/>
      <c r="P179" s="14"/>
      <c r="Q179" s="17"/>
      <c r="R179" s="19" t="str">
        <f>IF(OR($N179="-",$W179="",$Y179=""),"",
IF($N179="Long",$Y179-$W179,
IF($N179="Short",$W179-$Y179-$X179-$X179,
IF($N179="Options",$Y179-$W179,””))))</f>
        <v/>
      </c>
      <c r="S179" s="16" t="str">
        <f>IF(OR($R179="-",$W179="",$Y179=""),"",
IF($R179&lt;=-0.01,"", IF($N179="Long",(Q179-P179),
IF($N179="Short",(P179-Q179),
IF($N179="Options",(Q179-P179))))))</f>
        <v/>
      </c>
      <c r="T179" s="29" t="str">
        <f>IF(OR($R179="-",$W179="",$Y179=""),"",
IF($R179&gt;=0.01,"", IF($N179="Long",(Q179-P179),
IF($N179="Short",(P179-Q179),
IF($N179="Options",(Q179-P179))))))</f>
        <v/>
      </c>
      <c r="U179" s="33" t="str">
        <f>IF(OR($N179="-",$Y179="",$W179=""),"",IF($R179&lt;=-0.01,"",
IF($N179="Long",(($Y179-$W179)/$Y179),
IF($N179="Short",(($W179-$Y179)/$Y179),
IF($N179="Options",(($Y179-$W179)/$Y179))))))</f>
        <v/>
      </c>
      <c r="V179" s="50" t="str">
        <f>IF(OR($N179="-",$Y179="",$W179=""),"",IF($R179&gt;=0.01,"",IF($N179="Long",(($Y179-$W179)/$Y179),
IF($N179="Short",(($W179-$Y179)/$Y179),
IF($N179="Options",(($Y179-$W179)/$Y179))))))</f>
        <v/>
      </c>
      <c r="W179" s="26" t="str">
        <f t="shared" si="1"/>
        <v/>
      </c>
      <c r="X179" s="26">
        <v>0</v>
      </c>
      <c r="Y179" s="27" t="str">
        <f>IF(OR($N179="-",$O179="",$Q179=""),"",
IF($N179="Long",$O179*$Q179,
IF($N179="Short",$O179*$Q179,
IF($N179="Options",$O179*$Q179*100,””))))</f>
        <v/>
      </c>
      <c r="Z179" s="5" t="str">
        <f t="shared" ref="Z179:Z188" si="2">IF(R179="","",IF(R179&gt;0,0,1))</f>
        <v/>
      </c>
      <c r="AA179" s="5" t="str">
        <f t="shared" ref="AA179:AA188" si="3">IF(R179="","",IF(R179&lt;0,0,1))</f>
        <v/>
      </c>
    </row>
    <row r="180" spans="1:28" x14ac:dyDescent="0.25">
      <c r="A180" s="6"/>
      <c r="B180" s="12"/>
      <c r="C180" s="3"/>
      <c r="D180" s="3"/>
      <c r="E180" s="3"/>
      <c r="F180" s="3"/>
      <c r="G180" s="3"/>
      <c r="H180" s="3"/>
      <c r="I180" s="3"/>
      <c r="J180" s="3"/>
      <c r="K180" s="3"/>
      <c r="L180" s="57"/>
      <c r="M180" s="3"/>
      <c r="N180" s="4" t="s">
        <v>8</v>
      </c>
      <c r="O180" s="4"/>
      <c r="P180" s="14"/>
      <c r="Q180" s="17"/>
      <c r="R180" s="19" t="str">
        <f>IF(OR($N180="-",$W180="",$Y180=""),"",
IF($N180="Long",$Y180-$W180,
IF($N180="Short",$W180-$Y180-$X180-$X180,
IF($N180="Options",$Y180-$W180,””))))</f>
        <v/>
      </c>
      <c r="S180" s="16" t="str">
        <f>IF(OR($R180="-",$W180="",$Y180=""),"",
IF($R180&lt;=-0.01,"", IF($N180="Long",(Q180-P180),
IF($N180="Short",(P180-Q180),
IF($N180="Options",(Q180-P180))))))</f>
        <v/>
      </c>
      <c r="T180" s="29" t="str">
        <f>IF(OR($R180="-",$W180="",$Y180=""),"",
IF($R180&gt;=0.01,"", IF($N180="Long",(Q180-P180),
IF($N180="Short",(P180-Q180),
IF($N180="Options",(Q180-P180))))))</f>
        <v/>
      </c>
      <c r="U180" s="33" t="str">
        <f>IF(OR($N180="-",$Y180="",$W180=""),"",IF($R180&lt;=-0.01,"",
IF($N180="Long",(($Y180-$W180)/$Y180),
IF($N180="Short",(($W180-$Y180)/$Y180),
IF($N180="Options",(($Y180-$W180)/$Y180))))))</f>
        <v/>
      </c>
      <c r="V180" s="50" t="str">
        <f>IF(OR($N180="-",$Y180="",$W180=""),"",IF($R180&gt;=0.01,"",IF($N180="Long",(($Y180-$W180)/$Y180),
IF($N180="Short",(($W180-$Y180)/$Y180),
IF($N180="Options",(($Y180-$W180)/$Y180))))))</f>
        <v/>
      </c>
      <c r="W180" s="26" t="str">
        <f t="shared" si="1"/>
        <v/>
      </c>
      <c r="X180" s="26">
        <v>0</v>
      </c>
      <c r="Y180" s="27" t="str">
        <f>IF(OR($N180="-",$O180="",$Q180=""),"",
IF($N180="Long",$O180*$Q180,
IF($N180="Short",$O180*$Q180,
IF($N180="Options",$O180*$Q180*100,””))))</f>
        <v/>
      </c>
      <c r="Z180" s="5" t="str">
        <f t="shared" si="2"/>
        <v/>
      </c>
      <c r="AA180" s="5" t="str">
        <f t="shared" si="3"/>
        <v/>
      </c>
    </row>
    <row r="181" spans="1:28" x14ac:dyDescent="0.25">
      <c r="A181" s="6"/>
      <c r="B181" s="12"/>
      <c r="C181" s="3"/>
      <c r="D181" s="3"/>
      <c r="E181" s="3"/>
      <c r="F181" s="3"/>
      <c r="G181" s="3"/>
      <c r="H181" s="3"/>
      <c r="I181" s="3"/>
      <c r="J181" s="3"/>
      <c r="K181" s="3"/>
      <c r="L181" s="57"/>
      <c r="M181" s="3"/>
      <c r="N181" s="4" t="s">
        <v>8</v>
      </c>
      <c r="O181" s="4"/>
      <c r="P181" s="14"/>
      <c r="Q181" s="17"/>
      <c r="R181" s="19" t="str">
        <f>IF(OR($N181="-",$W181="",$Y181=""),"",
IF($N181="Long",$Y181-$W181,
IF($N181="Short",$W181-$Y181-$X181-$X181,
IF($N181="Options",$Y181-$W181,””))))</f>
        <v/>
      </c>
      <c r="S181" s="16" t="str">
        <f>IF(OR($R181="-",$W181="",$Y181=""),"",
IF($R181&lt;=-0.01,"", IF($N181="Long",(Q181-P181),
IF($N181="Short",(P181-Q181),
IF($N181="Options",(Q181-P181))))))</f>
        <v/>
      </c>
      <c r="T181" s="29" t="str">
        <f>IF(OR($R181="-",$W181="",$Y181=""),"",
IF($R181&gt;=0.01,"", IF($N181="Long",(Q181-P181),
IF($N181="Short",(P181-Q181),
IF($N181="Options",(Q181-P181))))))</f>
        <v/>
      </c>
      <c r="U181" s="33" t="str">
        <f>IF(OR($N181="-",$Y181="",$W181=""),"",IF($R181&lt;=-0.01,"",
IF($N181="Long",(($Y181-$W181)/$Y181),
IF($N181="Short",(($W181-$Y181)/$Y181),
IF($N181="Options",(($Y181-$W181)/$Y181))))))</f>
        <v/>
      </c>
      <c r="V181" s="50" t="str">
        <f>IF(OR($N181="-",$Y181="",$W181=""),"",IF($R181&gt;=0.01,"",IF($N181="Long",(($Y181-$W181)/$Y181),
IF($N181="Short",(($W181-$Y181)/$Y181),
IF($N181="Options",(($Y181-$W181)/$Y181))))))</f>
        <v/>
      </c>
      <c r="W181" s="26" t="str">
        <f t="shared" si="1"/>
        <v/>
      </c>
      <c r="X181" s="26">
        <v>0</v>
      </c>
      <c r="Y181" s="27" t="str">
        <f>IF(OR($N181="-",$O181="",$Q181=""),"",
IF($N181="Long",$O181*$Q181,
IF($N181="Short",$O181*$Q181,
IF($N181="Options",$O181*$Q181*100,””))))</f>
        <v/>
      </c>
      <c r="Z181" s="5" t="str">
        <f t="shared" si="2"/>
        <v/>
      </c>
      <c r="AA181" s="5" t="str">
        <f t="shared" si="3"/>
        <v/>
      </c>
    </row>
    <row r="182" spans="1:28" x14ac:dyDescent="0.25">
      <c r="A182" s="6"/>
      <c r="B182" s="12"/>
      <c r="C182" s="3"/>
      <c r="D182" s="3"/>
      <c r="E182" s="3"/>
      <c r="F182" s="3"/>
      <c r="G182" s="3"/>
      <c r="H182" s="3"/>
      <c r="I182" s="3"/>
      <c r="J182" s="3"/>
      <c r="K182" s="3"/>
      <c r="L182" s="57"/>
      <c r="M182" s="3"/>
      <c r="N182" s="4" t="s">
        <v>8</v>
      </c>
      <c r="O182" s="4"/>
      <c r="P182" s="14"/>
      <c r="Q182" s="17"/>
      <c r="R182" s="19" t="str">
        <f>IF(OR($N182="-",$W182="",$Y182=""),"",
IF($N182="Long",$Y182-$W182,
IF($N182="Short",$W182-$Y182-$X182-$X182,
IF($N182="Options",$Y182-$W182,””))))</f>
        <v/>
      </c>
      <c r="S182" s="16" t="str">
        <f>IF(OR($R182="-",$W182="",$Y182=""),"",
IF($R182&lt;=-0.01,"", IF($N182="Long",(Q182-P182),
IF($N182="Short",(P182-Q182),
IF($N182="Options",(Q182-P182))))))</f>
        <v/>
      </c>
      <c r="T182" s="29" t="str">
        <f>IF(OR($R182="-",$W182="",$Y182=""),"",
IF($R182&gt;=0.01,"", IF($N182="Long",(Q182-P182),
IF($N182="Short",(P182-Q182),
IF($N182="Options",(Q182-P182))))))</f>
        <v/>
      </c>
      <c r="U182" s="33" t="str">
        <f>IF(OR($N182="-",$Y182="",$W182=""),"",IF($R182&lt;=-0.01,"",
IF($N182="Long",(($Y182-$W182)/$Y182),
IF($N182="Short",(($W182-$Y182)/$Y182),
IF($N182="Options",(($Y182-$W182)/$Y182))))))</f>
        <v/>
      </c>
      <c r="V182" s="50" t="str">
        <f>IF(OR($N182="-",$Y182="",$W182=""),"",IF($R182&gt;=0.01,"",IF($N182="Long",(($Y182-$W182)/$Y182),
IF($N182="Short",(($W182-$Y182)/$Y182),
IF($N182="Options",(($Y182-$W182)/$Y182))))))</f>
        <v/>
      </c>
      <c r="W182" s="26" t="str">
        <f t="shared" si="1"/>
        <v/>
      </c>
      <c r="X182" s="26">
        <v>0</v>
      </c>
      <c r="Y182" s="27" t="str">
        <f>IF(OR($N182="-",$O182="",$Q182=""),"",
IF($N182="Long",$O182*$Q182,
IF($N182="Short",$O182*$Q182,
IF($N182="Options",$O182*$Q182*100,””))))</f>
        <v/>
      </c>
      <c r="Z182" s="5" t="str">
        <f t="shared" si="2"/>
        <v/>
      </c>
      <c r="AA182" s="5" t="str">
        <f t="shared" si="3"/>
        <v/>
      </c>
    </row>
    <row r="183" spans="1:28" x14ac:dyDescent="0.25">
      <c r="A183" s="6"/>
      <c r="B183" s="12"/>
      <c r="C183" s="3"/>
      <c r="D183" s="3"/>
      <c r="E183" s="3"/>
      <c r="F183" s="3"/>
      <c r="G183" s="3"/>
      <c r="H183" s="3"/>
      <c r="I183" s="3"/>
      <c r="J183" s="3"/>
      <c r="K183" s="3"/>
      <c r="L183" s="57"/>
      <c r="M183" s="3"/>
      <c r="N183" s="4" t="s">
        <v>8</v>
      </c>
      <c r="O183" s="4"/>
      <c r="P183" s="14"/>
      <c r="Q183" s="17"/>
      <c r="R183" s="19" t="str">
        <f>IF(OR($N183="-",$W183="",$Y183=""),"",
IF($N183="Long",$Y183-$W183,
IF($N183="Short",$W183-$Y183-$X183-$X183,
IF($N183="Options",$Y183-$W183,””))))</f>
        <v/>
      </c>
      <c r="S183" s="16" t="str">
        <f>IF(OR($R183="-",$W183="",$Y183=""),"",
IF($R183&lt;=-0.01,"", IF($N183="Long",(Q183-P183),
IF($N183="Short",(P183-Q183),
IF($N183="Options",(Q183-P183))))))</f>
        <v/>
      </c>
      <c r="T183" s="29" t="str">
        <f>IF(OR($R183="-",$W183="",$Y183=""),"",
IF($R183&gt;=0.01,"", IF($N183="Long",(Q183-P183),
IF($N183="Short",(P183-Q183),
IF($N183="Options",(Q183-P183))))))</f>
        <v/>
      </c>
      <c r="U183" s="33" t="str">
        <f>IF(OR($N183="-",$Y183="",$W183=""),"",IF($R183&lt;=-0.01,"",
IF($N183="Long",(($Y183-$W183)/$Y183),
IF($N183="Short",(($W183-$Y183)/$Y183),
IF($N183="Options",(($Y183-$W183)/$Y183))))))</f>
        <v/>
      </c>
      <c r="V183" s="50" t="str">
        <f>IF(OR($N183="-",$Y183="",$W183=""),"",IF($R183&gt;=0.01,"",IF($N183="Long",(($Y183-$W183)/$Y183),
IF($N183="Short",(($W183-$Y183)/$Y183),
IF($N183="Options",(($Y183-$W183)/$Y183))))))</f>
        <v/>
      </c>
      <c r="W183" s="26" t="str">
        <f t="shared" si="1"/>
        <v/>
      </c>
      <c r="X183" s="26">
        <v>0</v>
      </c>
      <c r="Y183" s="27" t="str">
        <f>IF(OR($N183="-",$O183="",$Q183=""),"",
IF($N183="Long",$O183*$Q183,
IF($N183="Short",$O183*$Q183,
IF($N183="Options",$O183*$Q183*100,””))))</f>
        <v/>
      </c>
      <c r="Z183" s="5" t="str">
        <f t="shared" si="2"/>
        <v/>
      </c>
      <c r="AA183" s="5" t="str">
        <f t="shared" si="3"/>
        <v/>
      </c>
    </row>
    <row r="184" spans="1:28" x14ac:dyDescent="0.25">
      <c r="A184" s="6"/>
      <c r="B184" s="12"/>
      <c r="C184" s="3"/>
      <c r="D184" s="3"/>
      <c r="E184" s="3"/>
      <c r="F184" s="3"/>
      <c r="G184" s="3"/>
      <c r="H184" s="3"/>
      <c r="I184" s="3"/>
      <c r="J184" s="3"/>
      <c r="K184" s="3"/>
      <c r="L184" s="57"/>
      <c r="M184" s="3"/>
      <c r="N184" s="4" t="s">
        <v>8</v>
      </c>
      <c r="O184" s="4"/>
      <c r="P184" s="14"/>
      <c r="Q184" s="17"/>
      <c r="R184" s="19" t="str">
        <f>IF(OR($N184="-",$W184="",$Y184=""),"",
IF($N184="Long",$Y184-$W184,
IF($N184="Short",$W184-$Y184-$X184-$X184,
IF($N184="Options",$Y184-$W184,””))))</f>
        <v/>
      </c>
      <c r="S184" s="16" t="str">
        <f>IF(OR($R184="-",$W184="",$Y184=""),"",
IF($R184&lt;=-0.01,"", IF($N184="Long",(Q184-P184),
IF($N184="Short",(P184-Q184),
IF($N184="Options",(Q184-P184))))))</f>
        <v/>
      </c>
      <c r="T184" s="29" t="str">
        <f>IF(OR($R184="-",$W184="",$Y184=""),"",
IF($R184&gt;=0.01,"", IF($N184="Long",(Q184-P184),
IF($N184="Short",(P184-Q184),
IF($N184="Options",(Q184-P184))))))</f>
        <v/>
      </c>
      <c r="U184" s="33" t="str">
        <f>IF(OR($N184="-",$Y184="",$W184=""),"",IF($R184&lt;=-0.01,"",
IF($N184="Long",(($Y184-$W184)/$Y184),
IF($N184="Short",(($W184-$Y184)/$Y184),
IF($N184="Options",(($Y184-$W184)/$Y184))))))</f>
        <v/>
      </c>
      <c r="V184" s="50" t="str">
        <f>IF(OR($N184="-",$Y184="",$W184=""),"",IF($R184&gt;=0.01,"",IF($N184="Long",(($Y184-$W184)/$Y184),
IF($N184="Short",(($W184-$Y184)/$Y184),
IF($N184="Options",(($Y184-$W184)/$Y184))))))</f>
        <v/>
      </c>
      <c r="W184" s="26" t="str">
        <f t="shared" si="1"/>
        <v/>
      </c>
      <c r="X184" s="26">
        <v>0</v>
      </c>
      <c r="Y184" s="27" t="str">
        <f>IF(OR($N184="-",$O184="",$Q184=""),"",
IF($N184="Long",$O184*$Q184,
IF($N184="Short",$O184*$Q184,
IF($N184="Options",$O184*$Q184*100,””))))</f>
        <v/>
      </c>
      <c r="Z184" s="5" t="str">
        <f t="shared" si="2"/>
        <v/>
      </c>
      <c r="AA184" s="5" t="str">
        <f t="shared" si="3"/>
        <v/>
      </c>
    </row>
    <row r="185" spans="1:28" x14ac:dyDescent="0.25">
      <c r="A185" s="6"/>
      <c r="B185" s="12"/>
      <c r="C185" s="3"/>
      <c r="D185" s="3"/>
      <c r="E185" s="3"/>
      <c r="F185" s="3"/>
      <c r="G185" s="3"/>
      <c r="H185" s="3"/>
      <c r="I185" s="3"/>
      <c r="J185" s="3"/>
      <c r="K185" s="3"/>
      <c r="L185" s="57"/>
      <c r="M185" s="3"/>
      <c r="N185" s="4" t="s">
        <v>8</v>
      </c>
      <c r="O185" s="4"/>
      <c r="P185" s="14"/>
      <c r="Q185" s="17"/>
      <c r="R185" s="19" t="str">
        <f>IF(OR($N185="-",$W185="",$Y185=""),"",
IF($N185="Long",$Y185-$W185,
IF($N185="Short",$W185-$Y185-$X185-$X185,
IF($N185="Options",$Y185-$W185,””))))</f>
        <v/>
      </c>
      <c r="S185" s="16" t="str">
        <f>IF(OR($R185="-",$W185="",$Y185=""),"",
IF($R185&lt;=-0.01,"", IF($N185="Long",(Q185-P185),
IF($N185="Short",(P185-Q185),
IF($N185="Options",(Q185-P185))))))</f>
        <v/>
      </c>
      <c r="T185" s="29" t="str">
        <f>IF(OR($R185="-",$W185="",$Y185=""),"",
IF($R185&gt;=0.01,"", IF($N185="Long",(Q185-P185),
IF($N185="Short",(P185-Q185),
IF($N185="Options",(Q185-P185))))))</f>
        <v/>
      </c>
      <c r="U185" s="33" t="str">
        <f>IF(OR($N185="-",$Y185="",$W185=""),"",IF($R185&lt;=-0.01,"",
IF($N185="Long",(($Y185-$W185)/$Y185),
IF($N185="Short",(($W185-$Y185)/$Y185),
IF($N185="Options",(($Y185-$W185)/$Y185))))))</f>
        <v/>
      </c>
      <c r="V185" s="50" t="str">
        <f>IF(OR($N185="-",$Y185="",$W185=""),"",IF($R185&gt;=0.01,"",IF($N185="Long",(($Y185-$W185)/$Y185),
IF($N185="Short",(($W185-$Y185)/$Y185),
IF($N185="Options",(($Y185-$W185)/$Y185))))))</f>
        <v/>
      </c>
      <c r="W185" s="26" t="str">
        <f t="shared" si="1"/>
        <v/>
      </c>
      <c r="X185" s="26">
        <v>0</v>
      </c>
      <c r="Y185" s="27" t="str">
        <f>IF(OR($N185="-",$O185="",$Q185=""),"",
IF($N185="Long",$O185*$Q185,
IF($N185="Short",$O185*$Q185,
IF($N185="Options",$O185*$Q185*100,””))))</f>
        <v/>
      </c>
      <c r="Z185" s="5" t="str">
        <f t="shared" si="2"/>
        <v/>
      </c>
      <c r="AA185" s="5" t="str">
        <f t="shared" si="3"/>
        <v/>
      </c>
    </row>
    <row r="186" spans="1:28" x14ac:dyDescent="0.25">
      <c r="A186" s="6"/>
      <c r="B186" s="12"/>
      <c r="C186" s="3"/>
      <c r="D186" s="3"/>
      <c r="E186" s="3"/>
      <c r="F186" s="3"/>
      <c r="G186" s="3"/>
      <c r="H186" s="3"/>
      <c r="I186" s="3"/>
      <c r="J186" s="3"/>
      <c r="K186" s="3"/>
      <c r="L186" s="57"/>
      <c r="M186" s="3"/>
      <c r="N186" s="4" t="s">
        <v>8</v>
      </c>
      <c r="O186" s="4"/>
      <c r="P186" s="14"/>
      <c r="Q186" s="17"/>
      <c r="R186" s="19" t="str">
        <f>IF(OR($N186="-",$W186="",$Y186=""),"",
IF($N186="Long",$Y186-$W186,
IF($N186="Short",$W186-$Y186-$X186-$X186,
IF($N186="Options",$Y186-$W186,””))))</f>
        <v/>
      </c>
      <c r="S186" s="16" t="str">
        <f>IF(OR($R186="-",$W186="",$Y186=""),"",
IF($R186&lt;=-0.01,"", IF($N186="Long",(Q186-P186),
IF($N186="Short",(P186-Q186),
IF($N186="Options",(Q186-P186))))))</f>
        <v/>
      </c>
      <c r="T186" s="29" t="str">
        <f>IF(OR($R186="-",$W186="",$Y186=""),"",
IF($R186&gt;=0.01,"", IF($N186="Long",(Q186-P186),
IF($N186="Short",(P186-Q186),
IF($N186="Options",(Q186-P186))))))</f>
        <v/>
      </c>
      <c r="U186" s="33" t="str">
        <f>IF(OR($N186="-",$Y186="",$W186=""),"",IF($R186&lt;=-0.01,"",
IF($N186="Long",(($Y186-$W186)/$Y186),
IF($N186="Short",(($W186-$Y186)/$Y186),
IF($N186="Options",(($Y186-$W186)/$Y186))))))</f>
        <v/>
      </c>
      <c r="V186" s="50" t="str">
        <f>IF(OR($N186="-",$Y186="",$W186=""),"",IF($R186&gt;=0.01,"",IF($N186="Long",(($Y186-$W186)/$Y186),
IF($N186="Short",(($W186-$Y186)/$Y186),
IF($N186="Options",(($Y186-$W186)/$Y186))))))</f>
        <v/>
      </c>
      <c r="W186" s="26" t="str">
        <f t="shared" si="1"/>
        <v/>
      </c>
      <c r="X186" s="26">
        <v>0</v>
      </c>
      <c r="Y186" s="27" t="str">
        <f>IF(OR($N186="-",$O186="",$Q186=""),"",
IF($N186="Long",$O186*$Q186,
IF($N186="Short",$O186*$Q186,
IF($N186="Options",$O186*$Q186*100,””))))</f>
        <v/>
      </c>
      <c r="Z186" s="5" t="str">
        <f t="shared" si="2"/>
        <v/>
      </c>
      <c r="AA186" s="5" t="str">
        <f t="shared" si="3"/>
        <v/>
      </c>
    </row>
    <row r="187" spans="1:28" x14ac:dyDescent="0.25">
      <c r="A187" s="6"/>
      <c r="B187" s="12"/>
      <c r="C187" s="3"/>
      <c r="D187" s="3"/>
      <c r="E187" s="3"/>
      <c r="F187" s="3"/>
      <c r="G187" s="3"/>
      <c r="H187" s="3"/>
      <c r="I187" s="3"/>
      <c r="J187" s="3"/>
      <c r="K187" s="3"/>
      <c r="L187" s="57"/>
      <c r="M187" s="3"/>
      <c r="N187" s="4" t="s">
        <v>8</v>
      </c>
      <c r="O187" s="4"/>
      <c r="P187" s="14"/>
      <c r="Q187" s="17"/>
      <c r="R187" s="19" t="str">
        <f>IF(OR($N187="-",$W187="",$Y187=""),"",
IF($N187="Long",$Y187-$W187,
IF($N187="Short",$W187-$Y187-$X187-$X187,
IF($N187="Options",$Y187-$W187,””))))</f>
        <v/>
      </c>
      <c r="S187" s="16" t="str">
        <f>IF(OR($R187="-",$W187="",$Y187=""),"",
IF($R187&lt;=-0.01,"", IF($N187="Long",(Q187-P187),
IF($N187="Short",(P187-Q187),
IF($N187="Options",(Q187-P187))))))</f>
        <v/>
      </c>
      <c r="T187" s="29" t="str">
        <f>IF(OR($R187="-",$W187="",$Y187=""),"",
IF($R187&gt;=0.01,"", IF($N187="Long",(Q187-P187),
IF($N187="Short",(P187-Q187),
IF($N187="Options",(Q187-P187))))))</f>
        <v/>
      </c>
      <c r="U187" s="33" t="str">
        <f>IF(OR($N187="-",$Y187="",$W187=""),"",IF($R187&lt;=-0.01,"",
IF($N187="Long",(($Y187-$W187)/$Y187),
IF($N187="Short",(($W187-$Y187)/$Y187),
IF($N187="Options",(($Y187-$W187)/$Y187))))))</f>
        <v/>
      </c>
      <c r="V187" s="50" t="str">
        <f>IF(OR($N187="-",$Y187="",$W187=""),"",IF($R187&gt;=0.01,"",IF($N187="Long",(($Y187-$W187)/$Y187),
IF($N187="Short",(($W187-$Y187)/$Y187),
IF($N187="Options",(($Y187-$W187)/$Y187))))))</f>
        <v/>
      </c>
      <c r="W187" s="26" t="str">
        <f t="shared" si="1"/>
        <v/>
      </c>
      <c r="X187" s="26">
        <v>0</v>
      </c>
      <c r="Y187" s="27" t="str">
        <f>IF(OR($N187="-",$O187="",$Q187=""),"",
IF($N187="Long",$O187*$Q187,
IF($N187="Short",$O187*$Q187,
IF($N187="Options",$O187*$Q187*100,””))))</f>
        <v/>
      </c>
      <c r="Z187" s="5" t="str">
        <f t="shared" si="2"/>
        <v/>
      </c>
      <c r="AA187" s="5" t="str">
        <f t="shared" si="3"/>
        <v/>
      </c>
    </row>
    <row r="188" spans="1:28" x14ac:dyDescent="0.25">
      <c r="A188" s="6"/>
      <c r="B188" s="12"/>
      <c r="C188" s="3"/>
      <c r="D188" s="3"/>
      <c r="E188" s="3"/>
      <c r="F188" s="3"/>
      <c r="G188" s="3"/>
      <c r="H188" s="3"/>
      <c r="I188" s="3"/>
      <c r="J188" s="3"/>
      <c r="K188" s="3"/>
      <c r="L188" s="57"/>
      <c r="M188" s="3"/>
      <c r="N188" s="4" t="s">
        <v>8</v>
      </c>
      <c r="O188" s="4"/>
      <c r="P188" s="14"/>
      <c r="Q188" s="17"/>
      <c r="R188" s="19" t="str">
        <f>IF(OR($N188="-",$W188="",$Y188=""),"",
IF($N188="Long",$Y188-$W188,
IF($N188="Short",$W188-$Y188-$X188-$X188,
IF($N188="Options",$Y188-$W188,””))))</f>
        <v/>
      </c>
      <c r="S188" s="16" t="str">
        <f>IF(OR($R188="-",$W188="",$Y188=""),"",
IF($R188&lt;=-0.01,"", IF($N188="Long",(Q188-P188),
IF($N188="Short",(P188-Q188),
IF($N188="Options",(Q188-P188))))))</f>
        <v/>
      </c>
      <c r="T188" s="29" t="str">
        <f>IF(OR($R188="-",$W188="",$Y188=""),"",
IF($R188&gt;=0.01,"", IF($N188="Long",(Q188-P188),
IF($N188="Short",(P188-Q188),
IF($N188="Options",(Q188-P188))))))</f>
        <v/>
      </c>
      <c r="U188" s="33" t="str">
        <f>IF(OR($N188="-",$Y188="",$W188=""),"",IF($R188&lt;=-0.01,"",
IF($N188="Long",(($Y188-$W188)/$Y188),
IF($N188="Short",(($W188-$Y188)/$Y188),
IF($N188="Options",(($Y188-$W188)/$Y188))))))</f>
        <v/>
      </c>
      <c r="V188" s="50" t="str">
        <f>IF(OR($N188="-",$Y188="",$W188=""),"",IF($R188&gt;=0.01,"",IF($N188="Long",(($Y188-$W188)/$Y188),
IF($N188="Short",(($W188-$Y188)/$Y188),
IF($N188="Options",(($Y188-$W188)/$Y188))))))</f>
        <v/>
      </c>
      <c r="W188" s="26" t="str">
        <f t="shared" si="1"/>
        <v/>
      </c>
      <c r="X188" s="26">
        <v>0</v>
      </c>
      <c r="Y188" s="27" t="str">
        <f>IF(OR($N188="-",$O188="",$Q188=""),"",
IF($N188="Long",$O188*$Q188,
IF($N188="Short",$O188*$Q188,
IF($N188="Options",$O188*$Q188*100,””))))</f>
        <v/>
      </c>
      <c r="Z188" s="5" t="str">
        <f t="shared" si="2"/>
        <v/>
      </c>
      <c r="AA188" s="5" t="str">
        <f t="shared" si="3"/>
        <v/>
      </c>
    </row>
    <row r="189" spans="1:28" ht="18.75" customHeight="1" x14ac:dyDescent="0.35">
      <c r="A189" s="6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58"/>
      <c r="M189" s="20" t="s">
        <v>29</v>
      </c>
      <c r="N189" s="23"/>
      <c r="O189" s="55">
        <f>SUM(O3:O188)</f>
        <v>5000</v>
      </c>
      <c r="P189" s="51">
        <f>SUM(P3:P188)</f>
        <v>101.96</v>
      </c>
      <c r="Q189" s="24"/>
      <c r="R189" s="54"/>
      <c r="S189" s="51">
        <f t="shared" ref="S189:X189" si="4">SUM(S3:S188)</f>
        <v>0.48519999999999897</v>
      </c>
      <c r="T189" s="51">
        <f t="shared" si="4"/>
        <v>-0.10000000000000142</v>
      </c>
      <c r="U189" s="53">
        <f t="shared" si="4"/>
        <v>1.6661378866103301E-2</v>
      </c>
      <c r="V189" s="53">
        <f t="shared" si="4"/>
        <v>-3.4638032559750607E-3</v>
      </c>
      <c r="W189" s="25">
        <f t="shared" si="4"/>
        <v>158250</v>
      </c>
      <c r="X189" s="25">
        <f t="shared" si="4"/>
        <v>0</v>
      </c>
      <c r="Y189" s="25">
        <f>SUM(Y3:Y188)</f>
        <v>159370.4</v>
      </c>
      <c r="Z189" s="21">
        <f>SUM(Z3:Z188)</f>
        <v>1</v>
      </c>
      <c r="AA189" s="21">
        <f>SUM(AA3:AA188)</f>
        <v>2</v>
      </c>
    </row>
    <row r="190" spans="1:28" ht="18.75" customHeight="1" x14ac:dyDescent="0.35">
      <c r="A190" s="6"/>
      <c r="B190" s="30"/>
      <c r="C190" s="22"/>
      <c r="D190" s="22"/>
      <c r="E190" s="22"/>
      <c r="F190" s="22"/>
      <c r="G190" s="22"/>
      <c r="H190" s="22"/>
      <c r="I190" s="22"/>
      <c r="J190" s="22"/>
      <c r="K190" s="22"/>
      <c r="L190" s="58"/>
      <c r="M190" s="20" t="s">
        <v>30</v>
      </c>
      <c r="N190" s="23"/>
      <c r="O190" s="23">
        <f>SUM(O189/Z190)</f>
        <v>1666.6666666666667</v>
      </c>
      <c r="P190" s="24">
        <f>SUM(P189/Z190)</f>
        <v>33.986666666666665</v>
      </c>
      <c r="Q190" s="24"/>
      <c r="R190" s="31"/>
      <c r="S190" s="52">
        <f>SUM(S189/AA189)</f>
        <v>0.24259999999999948</v>
      </c>
      <c r="T190" s="52">
        <f>SUM(T189/Z189)</f>
        <v>-0.10000000000000142</v>
      </c>
      <c r="U190" s="53">
        <f>SUM(U189/AA189)</f>
        <v>8.3306894330516506E-3</v>
      </c>
      <c r="V190" s="53">
        <f>SUM(V189/Z189)</f>
        <v>-3.4638032559750607E-3</v>
      </c>
      <c r="W190" s="32">
        <f>SUM(W189/Z190)</f>
        <v>52750</v>
      </c>
      <c r="X190" s="32"/>
      <c r="Y190" s="32" t="s">
        <v>26</v>
      </c>
      <c r="Z190" s="21">
        <f>SUM(Z189+AA189)</f>
        <v>3</v>
      </c>
      <c r="AA190" s="47">
        <f>SUM(AA189/Z190)</f>
        <v>0.66666666666666663</v>
      </c>
      <c r="AB190" s="18"/>
    </row>
  </sheetData>
  <dataValidations count="1">
    <dataValidation type="list" showInputMessage="1" showErrorMessage="1" sqref="N3:N188">
      <formula1>"-,Long,Short,Options"</formula1>
    </dataValidation>
  </dataValidations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Ross Cameron</cp:lastModifiedBy>
  <cp:lastPrinted>2012-03-13T18:32:31Z</cp:lastPrinted>
  <dcterms:created xsi:type="dcterms:W3CDTF">2012-02-15T16:33:55Z</dcterms:created>
  <dcterms:modified xsi:type="dcterms:W3CDTF">2015-12-02T15:48:58Z</dcterms:modified>
</cp:coreProperties>
</file>